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1\0\1 ФИНАНСОВОЕ УПРАВЛЕНИЕ\САВЧЕНКО\БЮДЖЕТЫ\БЮДЖЕТ НА 2023-2025\ПРОЕКТ\Прибрежный\"/>
    </mc:Choice>
  </mc:AlternateContent>
  <bookViews>
    <workbookView xWindow="0" yWindow="0" windowWidth="28800" windowHeight="11400" tabRatio="889" activeTab="10"/>
  </bookViews>
  <sheets>
    <sheet name="1" sheetId="4" r:id="rId1"/>
    <sheet name="2" sheetId="39" r:id="rId2"/>
    <sheet name="3" sheetId="1" r:id="rId3"/>
    <sheet name="4" sheetId="40" r:id="rId4"/>
    <sheet name="5" sheetId="32" r:id="rId5"/>
    <sheet name="6" sheetId="41" r:id="rId6"/>
    <sheet name="7" sheetId="38" r:id="rId7"/>
    <sheet name="8" sheetId="42" r:id="rId8"/>
    <sheet name="9" sheetId="44" r:id="rId9"/>
    <sheet name="10" sheetId="7" r:id="rId10"/>
    <sheet name="11" sheetId="43" r:id="rId11"/>
  </sheets>
  <externalReferences>
    <externalReference r:id="rId12"/>
  </externalReferences>
  <definedNames>
    <definedName name="_xlnm._FilterDatabase" localSheetId="4" hidden="1">'5'!$A$9:$E$9</definedName>
    <definedName name="_xlnm._FilterDatabase" localSheetId="5" hidden="1">'6'!$A$9:$E$9</definedName>
    <definedName name="_xlnm._FilterDatabase" localSheetId="6" hidden="1">'7'!$A$9:$F$9</definedName>
    <definedName name="_xlnm._FilterDatabase" localSheetId="7" hidden="1">'8'!$A$9:$F$9</definedName>
    <definedName name="_xlnm.Print_Titles" localSheetId="0">'1'!$9:$9</definedName>
    <definedName name="_xlnm.Print_Titles" localSheetId="1">'2'!$9:$9</definedName>
    <definedName name="_xlnm.Print_Titles" localSheetId="4">'5'!#REF!</definedName>
    <definedName name="_xlnm.Print_Titles" localSheetId="5">'6'!#REF!</definedName>
    <definedName name="_xlnm.Print_Titles" localSheetId="6">'7'!#REF!</definedName>
    <definedName name="_xlnm.Print_Titles" localSheetId="7">'8'!#REF!</definedName>
    <definedName name="_xlnm.Print_Area" localSheetId="0">'1'!$A$1:$D$111</definedName>
    <definedName name="_xlnm.Print_Area" localSheetId="10">'11'!$A$1:$F$30</definedName>
    <definedName name="_xlnm.Print_Area" localSheetId="1">'2'!$A$1:$E$111</definedName>
    <definedName name="_xlnm.Print_Area" localSheetId="2">'3'!$A$1:$D$39</definedName>
    <definedName name="_xlnm.Print_Area" localSheetId="3">'4'!$A$1:$E$41</definedName>
    <definedName name="_xlnm.Print_Area" localSheetId="4">'5'!$A$1:$F$276</definedName>
    <definedName name="_xlnm.Print_Area" localSheetId="5">'6'!$A$1:$G$278</definedName>
    <definedName name="_xlnm.Print_Area" localSheetId="6">'7'!$A$1:$G$276</definedName>
    <definedName name="_xlnm.Print_Area" localSheetId="7">'8'!$A$1:$H$277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6" i="4" l="1"/>
  <c r="C106" i="39"/>
  <c r="D106" i="39"/>
  <c r="F152" i="41" l="1"/>
  <c r="E152" i="41"/>
  <c r="E271" i="41"/>
  <c r="D78" i="39"/>
  <c r="D75" i="39" s="1"/>
  <c r="C75" i="39"/>
  <c r="C75" i="4"/>
  <c r="C14" i="4" l="1"/>
  <c r="D14" i="39"/>
  <c r="C14" i="39"/>
  <c r="D91" i="39" l="1"/>
  <c r="C91" i="39"/>
  <c r="C91" i="4"/>
  <c r="C90" i="4" s="1"/>
  <c r="F17" i="42" l="1"/>
  <c r="G17" i="42"/>
  <c r="F20" i="42"/>
  <c r="G20" i="42"/>
  <c r="F22" i="42"/>
  <c r="G22" i="42"/>
  <c r="F24" i="42"/>
  <c r="G24" i="42"/>
  <c r="F28" i="42"/>
  <c r="G28" i="42"/>
  <c r="F31" i="42"/>
  <c r="G31" i="42"/>
  <c r="F33" i="42"/>
  <c r="G33" i="42"/>
  <c r="F35" i="42"/>
  <c r="G35" i="42"/>
  <c r="F39" i="42"/>
  <c r="G39" i="42"/>
  <c r="F40" i="42"/>
  <c r="G40" i="42"/>
  <c r="F45" i="42"/>
  <c r="G45" i="42"/>
  <c r="F50" i="42"/>
  <c r="G50" i="42"/>
  <c r="F52" i="42"/>
  <c r="G52" i="42"/>
  <c r="F58" i="42"/>
  <c r="G58" i="42"/>
  <c r="F61" i="42"/>
  <c r="G61" i="42"/>
  <c r="F64" i="42"/>
  <c r="G64" i="42"/>
  <c r="F68" i="42"/>
  <c r="G68" i="42"/>
  <c r="F72" i="42"/>
  <c r="G72" i="42"/>
  <c r="F74" i="42"/>
  <c r="G74" i="42"/>
  <c r="F77" i="42"/>
  <c r="G77" i="42"/>
  <c r="F81" i="42"/>
  <c r="G81" i="42"/>
  <c r="F83" i="42"/>
  <c r="G83" i="42"/>
  <c r="F89" i="42"/>
  <c r="G89" i="42"/>
  <c r="F93" i="42"/>
  <c r="G93" i="42"/>
  <c r="F98" i="42"/>
  <c r="G98" i="42"/>
  <c r="F103" i="42"/>
  <c r="G103" i="42"/>
  <c r="F105" i="42"/>
  <c r="G105" i="42"/>
  <c r="F108" i="42"/>
  <c r="G108" i="42"/>
  <c r="F111" i="42"/>
  <c r="G111" i="42"/>
  <c r="F113" i="42"/>
  <c r="G113" i="42"/>
  <c r="F116" i="42"/>
  <c r="G116" i="42"/>
  <c r="F119" i="42"/>
  <c r="G119" i="42"/>
  <c r="F121" i="42"/>
  <c r="G121" i="42"/>
  <c r="F124" i="42"/>
  <c r="G124" i="42"/>
  <c r="F127" i="42"/>
  <c r="G127" i="42"/>
  <c r="F132" i="42"/>
  <c r="G132" i="42"/>
  <c r="F138" i="42"/>
  <c r="G138" i="42"/>
  <c r="F140" i="42"/>
  <c r="G140" i="42"/>
  <c r="F142" i="42"/>
  <c r="G142" i="42"/>
  <c r="F145" i="42"/>
  <c r="G145" i="42"/>
  <c r="F150" i="42"/>
  <c r="G150" i="42"/>
  <c r="F152" i="42"/>
  <c r="G152" i="42"/>
  <c r="F154" i="42"/>
  <c r="G154" i="42"/>
  <c r="F157" i="42"/>
  <c r="G157" i="42"/>
  <c r="F160" i="42"/>
  <c r="G160" i="42"/>
  <c r="F163" i="42"/>
  <c r="G163" i="42"/>
  <c r="F167" i="42"/>
  <c r="G167" i="42"/>
  <c r="F173" i="42"/>
  <c r="G173" i="42"/>
  <c r="F175" i="42"/>
  <c r="G175" i="42"/>
  <c r="F177" i="42"/>
  <c r="G177" i="42"/>
  <c r="F180" i="42"/>
  <c r="G180" i="42"/>
  <c r="F186" i="42"/>
  <c r="G186" i="42"/>
  <c r="F189" i="42"/>
  <c r="G189" i="42"/>
  <c r="F195" i="42"/>
  <c r="G195" i="42"/>
  <c r="F197" i="42"/>
  <c r="G197" i="42"/>
  <c r="F200" i="42"/>
  <c r="G200" i="42"/>
  <c r="F204" i="42"/>
  <c r="G204" i="42"/>
  <c r="F206" i="42"/>
  <c r="G206" i="42"/>
  <c r="F208" i="42"/>
  <c r="G208" i="42"/>
  <c r="F211" i="42"/>
  <c r="G211" i="42"/>
  <c r="F215" i="42"/>
  <c r="G215" i="42"/>
  <c r="F217" i="42"/>
  <c r="G217" i="42"/>
  <c r="F219" i="42"/>
  <c r="G219" i="42"/>
  <c r="F222" i="42"/>
  <c r="G222" i="42"/>
  <c r="F228" i="42"/>
  <c r="G228" i="42"/>
  <c r="F234" i="42"/>
  <c r="G234" i="42"/>
  <c r="F238" i="42"/>
  <c r="G238" i="42"/>
  <c r="F243" i="42"/>
  <c r="G243" i="42"/>
  <c r="F245" i="42"/>
  <c r="G245" i="42"/>
  <c r="F250" i="42"/>
  <c r="G250" i="42"/>
  <c r="F255" i="42"/>
  <c r="G255" i="42"/>
  <c r="F259" i="42"/>
  <c r="G259" i="42"/>
  <c r="F264" i="42"/>
  <c r="G264" i="42"/>
  <c r="F269" i="42"/>
  <c r="G269" i="42"/>
  <c r="F271" i="42"/>
  <c r="G271" i="42"/>
  <c r="F276" i="42"/>
  <c r="G276" i="42"/>
  <c r="F16" i="38"/>
  <c r="F19" i="38"/>
  <c r="F21" i="38"/>
  <c r="F23" i="38"/>
  <c r="F27" i="38"/>
  <c r="F30" i="38"/>
  <c r="F32" i="38"/>
  <c r="F34" i="38"/>
  <c r="F38" i="38"/>
  <c r="F39" i="38"/>
  <c r="F44" i="38"/>
  <c r="F49" i="38"/>
  <c r="F51" i="38"/>
  <c r="F57" i="38"/>
  <c r="F60" i="38"/>
  <c r="F63" i="38"/>
  <c r="F67" i="38"/>
  <c r="F71" i="38"/>
  <c r="F73" i="38"/>
  <c r="F76" i="38"/>
  <c r="F80" i="38"/>
  <c r="F82" i="38"/>
  <c r="F88" i="38"/>
  <c r="F92" i="38"/>
  <c r="F97" i="38"/>
  <c r="F102" i="38"/>
  <c r="F104" i="38"/>
  <c r="F107" i="38"/>
  <c r="F110" i="38"/>
  <c r="F112" i="38"/>
  <c r="F115" i="38"/>
  <c r="F118" i="38"/>
  <c r="F120" i="38"/>
  <c r="F123" i="38"/>
  <c r="F126" i="38"/>
  <c r="F131" i="38"/>
  <c r="F137" i="38"/>
  <c r="F139" i="38"/>
  <c r="F141" i="38"/>
  <c r="F144" i="38"/>
  <c r="F149" i="38"/>
  <c r="F151" i="38"/>
  <c r="F153" i="38"/>
  <c r="F156" i="38"/>
  <c r="F159" i="38"/>
  <c r="F162" i="38"/>
  <c r="F166" i="38"/>
  <c r="F172" i="38"/>
  <c r="F174" i="38"/>
  <c r="F176" i="38"/>
  <c r="F179" i="38"/>
  <c r="F185" i="38"/>
  <c r="F188" i="38"/>
  <c r="F194" i="38"/>
  <c r="F196" i="38"/>
  <c r="F199" i="38"/>
  <c r="F203" i="38"/>
  <c r="F205" i="38"/>
  <c r="F207" i="38"/>
  <c r="F210" i="38"/>
  <c r="F214" i="38"/>
  <c r="F216" i="38"/>
  <c r="F218" i="38"/>
  <c r="F221" i="38"/>
  <c r="F227" i="38"/>
  <c r="F233" i="38"/>
  <c r="F237" i="38"/>
  <c r="F242" i="38"/>
  <c r="F244" i="38"/>
  <c r="F249" i="38"/>
  <c r="F254" i="38"/>
  <c r="F258" i="38"/>
  <c r="F263" i="38"/>
  <c r="F268" i="38"/>
  <c r="F270" i="38"/>
  <c r="F275" i="38"/>
  <c r="E188" i="41"/>
  <c r="E185" i="41"/>
  <c r="F185" i="42" s="1"/>
  <c r="E187" i="32"/>
  <c r="E184" i="32"/>
  <c r="E186" i="32" l="1"/>
  <c r="F186" i="38" s="1"/>
  <c r="F187" i="38"/>
  <c r="E184" i="41"/>
  <c r="F184" i="42" s="1"/>
  <c r="E183" i="32"/>
  <c r="F183" i="38" s="1"/>
  <c r="F184" i="38"/>
  <c r="E187" i="41"/>
  <c r="F187" i="42" s="1"/>
  <c r="F188" i="42"/>
  <c r="D82" i="39"/>
  <c r="C82" i="39"/>
  <c r="C82" i="4" l="1"/>
  <c r="D18" i="40"/>
  <c r="D19" i="40"/>
  <c r="D20" i="40"/>
  <c r="D21" i="40"/>
  <c r="D35" i="40"/>
  <c r="D36" i="40"/>
  <c r="C36" i="40"/>
  <c r="C19" i="40"/>
  <c r="C35" i="40"/>
  <c r="C21" i="40"/>
  <c r="C20" i="40"/>
  <c r="C18" i="40"/>
  <c r="F275" i="41"/>
  <c r="F270" i="41"/>
  <c r="F268" i="41"/>
  <c r="G268" i="42" s="1"/>
  <c r="F263" i="41"/>
  <c r="G263" i="42" s="1"/>
  <c r="F262" i="41"/>
  <c r="F258" i="41"/>
  <c r="G258" i="42" s="1"/>
  <c r="F257" i="41"/>
  <c r="F254" i="41"/>
  <c r="G254" i="42" s="1"/>
  <c r="F249" i="41"/>
  <c r="F244" i="41"/>
  <c r="G244" i="42" s="1"/>
  <c r="F242" i="41"/>
  <c r="F237" i="41"/>
  <c r="F233" i="41"/>
  <c r="F227" i="41"/>
  <c r="G227" i="42" s="1"/>
  <c r="F226" i="41"/>
  <c r="F221" i="41"/>
  <c r="F218" i="41"/>
  <c r="G218" i="42" s="1"/>
  <c r="F216" i="41"/>
  <c r="G216" i="42" s="1"/>
  <c r="F214" i="41"/>
  <c r="F210" i="41"/>
  <c r="G210" i="42" s="1"/>
  <c r="F207" i="41"/>
  <c r="G207" i="42" s="1"/>
  <c r="F205" i="41"/>
  <c r="G205" i="42" s="1"/>
  <c r="F203" i="41"/>
  <c r="G203" i="42" s="1"/>
  <c r="F199" i="41"/>
  <c r="F196" i="41"/>
  <c r="F194" i="41"/>
  <c r="G194" i="42" s="1"/>
  <c r="F188" i="41"/>
  <c r="F185" i="41"/>
  <c r="F179" i="41"/>
  <c r="F176" i="41"/>
  <c r="G176" i="42" s="1"/>
  <c r="F174" i="41"/>
  <c r="G174" i="42" s="1"/>
  <c r="F172" i="41"/>
  <c r="G172" i="42" s="1"/>
  <c r="F166" i="41"/>
  <c r="F162" i="41"/>
  <c r="F159" i="41"/>
  <c r="F156" i="41"/>
  <c r="F153" i="41"/>
  <c r="G153" i="42" s="1"/>
  <c r="F151" i="41"/>
  <c r="G151" i="42" s="1"/>
  <c r="F149" i="41"/>
  <c r="G149" i="42" s="1"/>
  <c r="F144" i="41"/>
  <c r="G144" i="42" s="1"/>
  <c r="F141" i="41"/>
  <c r="G141" i="42" s="1"/>
  <c r="F139" i="41"/>
  <c r="F137" i="41"/>
  <c r="G137" i="42" s="1"/>
  <c r="F131" i="41"/>
  <c r="F126" i="41"/>
  <c r="F123" i="41"/>
  <c r="F120" i="41"/>
  <c r="G120" i="42" s="1"/>
  <c r="F118" i="41"/>
  <c r="F115" i="41"/>
  <c r="F112" i="41"/>
  <c r="G112" i="42" s="1"/>
  <c r="F110" i="41"/>
  <c r="G110" i="42" s="1"/>
  <c r="F107" i="41"/>
  <c r="F104" i="41"/>
  <c r="G104" i="42" s="1"/>
  <c r="F102" i="41"/>
  <c r="G102" i="42" s="1"/>
  <c r="F97" i="41"/>
  <c r="G97" i="42" s="1"/>
  <c r="F92" i="41"/>
  <c r="G92" i="42" s="1"/>
  <c r="F88" i="41"/>
  <c r="F82" i="41"/>
  <c r="G82" i="42" s="1"/>
  <c r="F80" i="41"/>
  <c r="G80" i="42" s="1"/>
  <c r="F76" i="41"/>
  <c r="F73" i="41"/>
  <c r="G73" i="42" s="1"/>
  <c r="F71" i="41"/>
  <c r="G71" i="42" s="1"/>
  <c r="F67" i="41"/>
  <c r="F63" i="41"/>
  <c r="F60" i="41"/>
  <c r="F57" i="41"/>
  <c r="F51" i="41"/>
  <c r="G51" i="42" s="1"/>
  <c r="F49" i="41"/>
  <c r="F44" i="41"/>
  <c r="F38" i="41"/>
  <c r="F34" i="41"/>
  <c r="G34" i="42" s="1"/>
  <c r="F32" i="41"/>
  <c r="F30" i="41"/>
  <c r="G30" i="42" s="1"/>
  <c r="F27" i="41"/>
  <c r="F23" i="41"/>
  <c r="G23" i="42" s="1"/>
  <c r="F21" i="41"/>
  <c r="G21" i="42" s="1"/>
  <c r="F19" i="41"/>
  <c r="G19" i="42" s="1"/>
  <c r="F16" i="41"/>
  <c r="E275" i="41"/>
  <c r="E270" i="41"/>
  <c r="F270" i="42" s="1"/>
  <c r="E268" i="41"/>
  <c r="E263" i="41"/>
  <c r="E258" i="41"/>
  <c r="E254" i="41"/>
  <c r="F254" i="42" s="1"/>
  <c r="E249" i="41"/>
  <c r="E244" i="41"/>
  <c r="F244" i="42" s="1"/>
  <c r="E242" i="41"/>
  <c r="F242" i="42" s="1"/>
  <c r="E237" i="41"/>
  <c r="F237" i="42" s="1"/>
  <c r="E233" i="41"/>
  <c r="E227" i="41"/>
  <c r="E221" i="41"/>
  <c r="E218" i="41"/>
  <c r="F218" i="42" s="1"/>
  <c r="E216" i="41"/>
  <c r="F216" i="42" s="1"/>
  <c r="E214" i="41"/>
  <c r="F214" i="42" s="1"/>
  <c r="E210" i="41"/>
  <c r="E207" i="41"/>
  <c r="F207" i="42" s="1"/>
  <c r="E205" i="41"/>
  <c r="F205" i="42" s="1"/>
  <c r="E203" i="41"/>
  <c r="E199" i="41"/>
  <c r="E196" i="41"/>
  <c r="F196" i="42" s="1"/>
  <c r="E194" i="41"/>
  <c r="F194" i="42" s="1"/>
  <c r="E179" i="41"/>
  <c r="F179" i="42" s="1"/>
  <c r="E176" i="41"/>
  <c r="F176" i="42" s="1"/>
  <c r="E174" i="41"/>
  <c r="F174" i="42" s="1"/>
  <c r="E172" i="41"/>
  <c r="F172" i="42" s="1"/>
  <c r="E166" i="41"/>
  <c r="E162" i="41"/>
  <c r="E159" i="41"/>
  <c r="E156" i="41"/>
  <c r="E153" i="41"/>
  <c r="F153" i="42" s="1"/>
  <c r="E151" i="41"/>
  <c r="F151" i="42" s="1"/>
  <c r="E149" i="41"/>
  <c r="F149" i="42" s="1"/>
  <c r="E144" i="41"/>
  <c r="F144" i="42" s="1"/>
  <c r="E141" i="41"/>
  <c r="F141" i="42" s="1"/>
  <c r="E139" i="41"/>
  <c r="E137" i="41"/>
  <c r="F137" i="42" s="1"/>
  <c r="E131" i="41"/>
  <c r="E126" i="41"/>
  <c r="E123" i="41"/>
  <c r="E120" i="41"/>
  <c r="F120" i="42" s="1"/>
  <c r="E118" i="41"/>
  <c r="E115" i="41"/>
  <c r="E112" i="41"/>
  <c r="F112" i="42" s="1"/>
  <c r="E110" i="41"/>
  <c r="F110" i="42" s="1"/>
  <c r="E107" i="41"/>
  <c r="E104" i="41"/>
  <c r="E102" i="41"/>
  <c r="F102" i="42" s="1"/>
  <c r="E97" i="41"/>
  <c r="E92" i="41"/>
  <c r="F92" i="42" s="1"/>
  <c r="E88" i="41"/>
  <c r="E82" i="41"/>
  <c r="F82" i="42" s="1"/>
  <c r="E80" i="41"/>
  <c r="E76" i="41"/>
  <c r="E73" i="41"/>
  <c r="F73" i="42" s="1"/>
  <c r="E71" i="41"/>
  <c r="F71" i="42" s="1"/>
  <c r="E67" i="41"/>
  <c r="E63" i="41"/>
  <c r="E60" i="41"/>
  <c r="E57" i="41"/>
  <c r="F57" i="42" s="1"/>
  <c r="E51" i="41"/>
  <c r="F51" i="42" s="1"/>
  <c r="E49" i="41"/>
  <c r="E44" i="41"/>
  <c r="E38" i="41"/>
  <c r="E34" i="41"/>
  <c r="F34" i="42" s="1"/>
  <c r="E32" i="41"/>
  <c r="E30" i="41"/>
  <c r="F30" i="42" s="1"/>
  <c r="E27" i="41"/>
  <c r="E23" i="41"/>
  <c r="F23" i="42" s="1"/>
  <c r="E21" i="41"/>
  <c r="F21" i="42" s="1"/>
  <c r="E19" i="41"/>
  <c r="E16" i="41"/>
  <c r="E209" i="32"/>
  <c r="F209" i="38" s="1"/>
  <c r="E206" i="32"/>
  <c r="F206" i="38" s="1"/>
  <c r="E204" i="32"/>
  <c r="E202" i="32"/>
  <c r="F202" i="38" s="1"/>
  <c r="F209" i="41" l="1"/>
  <c r="G209" i="42" s="1"/>
  <c r="E236" i="41"/>
  <c r="F96" i="41"/>
  <c r="F95" i="41" s="1"/>
  <c r="F143" i="41"/>
  <c r="G143" i="42" s="1"/>
  <c r="D34" i="40"/>
  <c r="E91" i="41"/>
  <c r="E241" i="41"/>
  <c r="F241" i="42" s="1"/>
  <c r="F91" i="41"/>
  <c r="F202" i="41"/>
  <c r="F201" i="41" s="1"/>
  <c r="G201" i="42" s="1"/>
  <c r="E18" i="41"/>
  <c r="F18" i="42" s="1"/>
  <c r="F19" i="42"/>
  <c r="E43" i="41"/>
  <c r="F44" i="42"/>
  <c r="E155" i="41"/>
  <c r="F155" i="42" s="1"/>
  <c r="F156" i="42"/>
  <c r="E226" i="41"/>
  <c r="F227" i="42"/>
  <c r="F29" i="41"/>
  <c r="G29" i="42" s="1"/>
  <c r="G32" i="42"/>
  <c r="F75" i="41"/>
  <c r="G75" i="42" s="1"/>
  <c r="G76" i="42"/>
  <c r="F248" i="41"/>
  <c r="G249" i="42"/>
  <c r="F274" i="41"/>
  <c r="G275" i="42"/>
  <c r="E201" i="32"/>
  <c r="F204" i="38"/>
  <c r="E29" i="41"/>
  <c r="F29" i="42" s="1"/>
  <c r="F32" i="42"/>
  <c r="E48" i="41"/>
  <c r="F49" i="42"/>
  <c r="E59" i="41"/>
  <c r="F59" i="42" s="1"/>
  <c r="F60" i="42"/>
  <c r="E87" i="41"/>
  <c r="F88" i="42"/>
  <c r="E122" i="41"/>
  <c r="F122" i="42" s="1"/>
  <c r="F123" i="42"/>
  <c r="E136" i="41"/>
  <c r="F136" i="42" s="1"/>
  <c r="F139" i="42"/>
  <c r="E158" i="41"/>
  <c r="F158" i="42" s="1"/>
  <c r="F159" i="42"/>
  <c r="E232" i="41"/>
  <c r="F233" i="42"/>
  <c r="E257" i="41"/>
  <c r="F258" i="42"/>
  <c r="E274" i="41"/>
  <c r="F275" i="42"/>
  <c r="F66" i="41"/>
  <c r="G67" i="42"/>
  <c r="F114" i="41"/>
  <c r="G114" i="42" s="1"/>
  <c r="G115" i="42"/>
  <c r="F125" i="41"/>
  <c r="G125" i="42" s="1"/>
  <c r="G126" i="42"/>
  <c r="F161" i="41"/>
  <c r="G161" i="42" s="1"/>
  <c r="G162" i="42"/>
  <c r="F220" i="41"/>
  <c r="G220" i="42" s="1"/>
  <c r="G221" i="42"/>
  <c r="F236" i="41"/>
  <c r="G237" i="42"/>
  <c r="F62" i="41"/>
  <c r="G62" i="42" s="1"/>
  <c r="G63" i="42"/>
  <c r="F136" i="41"/>
  <c r="G139" i="42"/>
  <c r="F158" i="41"/>
  <c r="G158" i="42" s="1"/>
  <c r="G159" i="42"/>
  <c r="F187" i="41"/>
  <c r="G187" i="42" s="1"/>
  <c r="G188" i="42"/>
  <c r="F232" i="41"/>
  <c r="G233" i="42"/>
  <c r="E62" i="41"/>
  <c r="F62" i="42" s="1"/>
  <c r="F63" i="42"/>
  <c r="E90" i="41"/>
  <c r="F90" i="42" s="1"/>
  <c r="F91" i="42"/>
  <c r="E101" i="41"/>
  <c r="F101" i="42" s="1"/>
  <c r="F104" i="42"/>
  <c r="E114" i="41"/>
  <c r="F114" i="42" s="1"/>
  <c r="F115" i="42"/>
  <c r="E125" i="41"/>
  <c r="F125" i="42" s="1"/>
  <c r="F126" i="42"/>
  <c r="E161" i="41"/>
  <c r="F161" i="42" s="1"/>
  <c r="F162" i="42"/>
  <c r="E235" i="41"/>
  <c r="F235" i="42" s="1"/>
  <c r="F236" i="42"/>
  <c r="E262" i="41"/>
  <c r="F263" i="42"/>
  <c r="F15" i="41"/>
  <c r="G15" i="42" s="1"/>
  <c r="G16" i="42"/>
  <c r="F26" i="41"/>
  <c r="G26" i="42" s="1"/>
  <c r="G27" i="42"/>
  <c r="F37" i="41"/>
  <c r="G38" i="42"/>
  <c r="F56" i="41"/>
  <c r="G56" i="42" s="1"/>
  <c r="G57" i="42"/>
  <c r="G96" i="42"/>
  <c r="F106" i="41"/>
  <c r="G106" i="42" s="1"/>
  <c r="G107" i="42"/>
  <c r="F117" i="41"/>
  <c r="G117" i="42" s="1"/>
  <c r="G118" i="42"/>
  <c r="F130" i="41"/>
  <c r="G131" i="42"/>
  <c r="F165" i="41"/>
  <c r="G166" i="42"/>
  <c r="F178" i="41"/>
  <c r="G178" i="42" s="1"/>
  <c r="G179" i="42"/>
  <c r="F193" i="41"/>
  <c r="G196" i="42"/>
  <c r="F213" i="41"/>
  <c r="G214" i="42"/>
  <c r="F225" i="41"/>
  <c r="G226" i="42"/>
  <c r="F241" i="41"/>
  <c r="G242" i="42"/>
  <c r="F256" i="41"/>
  <c r="G256" i="42" s="1"/>
  <c r="G257" i="42"/>
  <c r="E96" i="41"/>
  <c r="F97" i="42"/>
  <c r="E202" i="41"/>
  <c r="F203" i="42"/>
  <c r="E240" i="41"/>
  <c r="F48" i="41"/>
  <c r="G49" i="42"/>
  <c r="F90" i="41"/>
  <c r="G90" i="42" s="1"/>
  <c r="G91" i="42"/>
  <c r="F122" i="41"/>
  <c r="G122" i="42" s="1"/>
  <c r="G123" i="42"/>
  <c r="F261" i="41"/>
  <c r="G262" i="42"/>
  <c r="E75" i="41"/>
  <c r="F75" i="42" s="1"/>
  <c r="F76" i="42"/>
  <c r="E208" i="32"/>
  <c r="F208" i="38" s="1"/>
  <c r="E15" i="41"/>
  <c r="F15" i="42" s="1"/>
  <c r="F16" i="42"/>
  <c r="E26" i="41"/>
  <c r="F27" i="42"/>
  <c r="E37" i="41"/>
  <c r="F38" i="42"/>
  <c r="E56" i="41"/>
  <c r="F56" i="42" s="1"/>
  <c r="E66" i="41"/>
  <c r="F67" i="42"/>
  <c r="E79" i="41"/>
  <c r="F80" i="42"/>
  <c r="E106" i="41"/>
  <c r="F106" i="42" s="1"/>
  <c r="F107" i="42"/>
  <c r="E117" i="41"/>
  <c r="F117" i="42" s="1"/>
  <c r="F118" i="42"/>
  <c r="E130" i="41"/>
  <c r="F131" i="42"/>
  <c r="E143" i="41"/>
  <c r="F143" i="42" s="1"/>
  <c r="E165" i="41"/>
  <c r="F166" i="42"/>
  <c r="E178" i="41"/>
  <c r="F178" i="42" s="1"/>
  <c r="E198" i="41"/>
  <c r="F198" i="42" s="1"/>
  <c r="F199" i="42"/>
  <c r="E209" i="41"/>
  <c r="F209" i="42" s="1"/>
  <c r="F210" i="42"/>
  <c r="E220" i="41"/>
  <c r="F220" i="42" s="1"/>
  <c r="F221" i="42"/>
  <c r="E248" i="41"/>
  <c r="F249" i="42"/>
  <c r="E267" i="41"/>
  <c r="F268" i="42"/>
  <c r="F43" i="41"/>
  <c r="G44" i="42"/>
  <c r="F59" i="41"/>
  <c r="G59" i="42" s="1"/>
  <c r="G60" i="42"/>
  <c r="F87" i="41"/>
  <c r="G88" i="42"/>
  <c r="F155" i="41"/>
  <c r="G155" i="42" s="1"/>
  <c r="G156" i="42"/>
  <c r="F184" i="41"/>
  <c r="G184" i="42" s="1"/>
  <c r="G185" i="42"/>
  <c r="F198" i="41"/>
  <c r="G198" i="42" s="1"/>
  <c r="G199" i="42"/>
  <c r="F267" i="41"/>
  <c r="G270" i="42"/>
  <c r="F109" i="41"/>
  <c r="F148" i="41"/>
  <c r="F18" i="41"/>
  <c r="G18" i="42" s="1"/>
  <c r="E14" i="41"/>
  <c r="E70" i="41"/>
  <c r="F70" i="42" s="1"/>
  <c r="E109" i="41"/>
  <c r="E148" i="41"/>
  <c r="F148" i="42" s="1"/>
  <c r="E171" i="41"/>
  <c r="E193" i="41"/>
  <c r="E213" i="41"/>
  <c r="F70" i="41"/>
  <c r="F79" i="41"/>
  <c r="F101" i="41"/>
  <c r="G101" i="42" s="1"/>
  <c r="F171" i="41"/>
  <c r="F55" i="41"/>
  <c r="F183" i="41"/>
  <c r="F253" i="41"/>
  <c r="E183" i="41"/>
  <c r="E253" i="41"/>
  <c r="F251" i="41" l="1"/>
  <c r="G202" i="42"/>
  <c r="E69" i="41"/>
  <c r="F69" i="42" s="1"/>
  <c r="F25" i="41"/>
  <c r="G25" i="42" s="1"/>
  <c r="E135" i="41"/>
  <c r="E134" i="41" s="1"/>
  <c r="F134" i="42" s="1"/>
  <c r="E147" i="41"/>
  <c r="F14" i="41"/>
  <c r="F182" i="41"/>
  <c r="G183" i="42"/>
  <c r="F78" i="41"/>
  <c r="G78" i="42" s="1"/>
  <c r="G79" i="42"/>
  <c r="E182" i="41"/>
  <c r="F183" i="42"/>
  <c r="G14" i="42"/>
  <c r="D16" i="40"/>
  <c r="F147" i="41"/>
  <c r="G148" i="42"/>
  <c r="E266" i="41"/>
  <c r="F267" i="42"/>
  <c r="E78" i="41"/>
  <c r="F78" i="42" s="1"/>
  <c r="F79" i="42"/>
  <c r="E239" i="41"/>
  <c r="F239" i="42" s="1"/>
  <c r="F240" i="42"/>
  <c r="E95" i="41"/>
  <c r="F96" i="42"/>
  <c r="F240" i="41"/>
  <c r="G241" i="42"/>
  <c r="F212" i="41"/>
  <c r="G212" i="42" s="1"/>
  <c r="G213" i="42"/>
  <c r="F129" i="41"/>
  <c r="G130" i="42"/>
  <c r="E261" i="41"/>
  <c r="F262" i="42"/>
  <c r="F231" i="41"/>
  <c r="G232" i="42"/>
  <c r="F65" i="41"/>
  <c r="G65" i="42" s="1"/>
  <c r="G66" i="42"/>
  <c r="E256" i="41"/>
  <c r="F257" i="42"/>
  <c r="F273" i="41"/>
  <c r="G274" i="42"/>
  <c r="E225" i="41"/>
  <c r="F226" i="42"/>
  <c r="E42" i="41"/>
  <c r="F43" i="42"/>
  <c r="F14" i="42"/>
  <c r="E164" i="41"/>
  <c r="F164" i="42" s="1"/>
  <c r="F165" i="42"/>
  <c r="E25" i="41"/>
  <c r="F26" i="42"/>
  <c r="F69" i="41"/>
  <c r="G69" i="42" s="1"/>
  <c r="G70" i="42"/>
  <c r="F252" i="41"/>
  <c r="G252" i="42" s="1"/>
  <c r="G253" i="42"/>
  <c r="G55" i="42"/>
  <c r="F170" i="41"/>
  <c r="G171" i="42"/>
  <c r="E212" i="41"/>
  <c r="F212" i="42" s="1"/>
  <c r="F213" i="42"/>
  <c r="E100" i="41"/>
  <c r="F109" i="42"/>
  <c r="E55" i="41"/>
  <c r="F100" i="41"/>
  <c r="G109" i="42"/>
  <c r="E36" i="41"/>
  <c r="F36" i="42" s="1"/>
  <c r="F37" i="42"/>
  <c r="E170" i="41"/>
  <c r="F171" i="42"/>
  <c r="E252" i="41"/>
  <c r="F252" i="42" s="1"/>
  <c r="F253" i="42"/>
  <c r="G251" i="42"/>
  <c r="E192" i="41"/>
  <c r="F193" i="42"/>
  <c r="F266" i="41"/>
  <c r="G267" i="42"/>
  <c r="F86" i="41"/>
  <c r="G87" i="42"/>
  <c r="F42" i="41"/>
  <c r="G43" i="42"/>
  <c r="E247" i="41"/>
  <c r="F248" i="42"/>
  <c r="E129" i="41"/>
  <c r="F130" i="42"/>
  <c r="E65" i="41"/>
  <c r="F65" i="42" s="1"/>
  <c r="F66" i="42"/>
  <c r="F260" i="41"/>
  <c r="G260" i="42" s="1"/>
  <c r="G261" i="42"/>
  <c r="F47" i="41"/>
  <c r="G48" i="42"/>
  <c r="E201" i="41"/>
  <c r="F201" i="42" s="1"/>
  <c r="F202" i="42"/>
  <c r="F224" i="41"/>
  <c r="G225" i="42"/>
  <c r="F192" i="41"/>
  <c r="G193" i="42"/>
  <c r="F164" i="41"/>
  <c r="G164" i="42" s="1"/>
  <c r="G165" i="42"/>
  <c r="F94" i="41"/>
  <c r="G94" i="42" s="1"/>
  <c r="G95" i="42"/>
  <c r="F36" i="41"/>
  <c r="G36" i="42" s="1"/>
  <c r="G37" i="42"/>
  <c r="F135" i="41"/>
  <c r="G136" i="42"/>
  <c r="F235" i="41"/>
  <c r="G235" i="42" s="1"/>
  <c r="G236" i="42"/>
  <c r="E273" i="41"/>
  <c r="F274" i="42"/>
  <c r="E231" i="41"/>
  <c r="F232" i="42"/>
  <c r="E86" i="41"/>
  <c r="F87" i="42"/>
  <c r="E47" i="41"/>
  <c r="F48" i="42"/>
  <c r="E200" i="32"/>
  <c r="F200" i="38" s="1"/>
  <c r="F201" i="38"/>
  <c r="F247" i="41"/>
  <c r="G248" i="42"/>
  <c r="F135" i="42" l="1"/>
  <c r="D17" i="40"/>
  <c r="E146" i="41"/>
  <c r="E133" i="41" s="1"/>
  <c r="F147" i="42"/>
  <c r="E13" i="41"/>
  <c r="F13" i="42" s="1"/>
  <c r="F272" i="41"/>
  <c r="G272" i="42" s="1"/>
  <c r="G273" i="42"/>
  <c r="E94" i="41"/>
  <c r="F94" i="42" s="1"/>
  <c r="F95" i="42"/>
  <c r="F246" i="41"/>
  <c r="G246" i="42" s="1"/>
  <c r="G247" i="42"/>
  <c r="E46" i="41"/>
  <c r="F47" i="42"/>
  <c r="F231" i="42"/>
  <c r="E230" i="41"/>
  <c r="F230" i="42" s="1"/>
  <c r="F223" i="41"/>
  <c r="G223" i="42" s="1"/>
  <c r="G224" i="42"/>
  <c r="F46" i="41"/>
  <c r="G47" i="42"/>
  <c r="E246" i="41"/>
  <c r="F246" i="42" s="1"/>
  <c r="F247" i="42"/>
  <c r="G86" i="42"/>
  <c r="F85" i="41"/>
  <c r="F192" i="42"/>
  <c r="E191" i="41"/>
  <c r="F99" i="41"/>
  <c r="G100" i="42"/>
  <c r="F13" i="41"/>
  <c r="F169" i="41"/>
  <c r="G170" i="42"/>
  <c r="E41" i="41"/>
  <c r="F42" i="42"/>
  <c r="F146" i="41"/>
  <c r="G147" i="42"/>
  <c r="E54" i="41"/>
  <c r="F55" i="42"/>
  <c r="F54" i="41"/>
  <c r="E224" i="41"/>
  <c r="F225" i="42"/>
  <c r="F256" i="42"/>
  <c r="E251" i="41"/>
  <c r="G231" i="42"/>
  <c r="F230" i="41"/>
  <c r="F128" i="41"/>
  <c r="G128" i="42" s="1"/>
  <c r="G129" i="42"/>
  <c r="F239" i="41"/>
  <c r="G239" i="42" s="1"/>
  <c r="G240" i="42"/>
  <c r="E265" i="41"/>
  <c r="F266" i="42"/>
  <c r="E99" i="41"/>
  <c r="F100" i="42"/>
  <c r="F25" i="42"/>
  <c r="C17" i="40"/>
  <c r="E260" i="41"/>
  <c r="F260" i="42" s="1"/>
  <c r="F261" i="42"/>
  <c r="F86" i="42"/>
  <c r="E85" i="41"/>
  <c r="E272" i="41"/>
  <c r="F272" i="42" s="1"/>
  <c r="F273" i="42"/>
  <c r="F134" i="41"/>
  <c r="G134" i="42" s="1"/>
  <c r="G135" i="42"/>
  <c r="G192" i="42"/>
  <c r="F191" i="41"/>
  <c r="E128" i="41"/>
  <c r="F128" i="42" s="1"/>
  <c r="F129" i="42"/>
  <c r="F41" i="41"/>
  <c r="G42" i="42"/>
  <c r="F265" i="41"/>
  <c r="G266" i="42"/>
  <c r="E169" i="41"/>
  <c r="F170" i="42"/>
  <c r="D15" i="40"/>
  <c r="E181" i="41"/>
  <c r="F182" i="42"/>
  <c r="F181" i="41"/>
  <c r="G181" i="42" s="1"/>
  <c r="G182" i="42"/>
  <c r="E155" i="32"/>
  <c r="E165" i="32"/>
  <c r="F165" i="38" s="1"/>
  <c r="F146" i="42" l="1"/>
  <c r="E164" i="32"/>
  <c r="E163" i="32" s="1"/>
  <c r="F163" i="38" s="1"/>
  <c r="E154" i="32"/>
  <c r="F154" i="38" s="1"/>
  <c r="F155" i="38"/>
  <c r="F85" i="42"/>
  <c r="C30" i="40"/>
  <c r="F133" i="41"/>
  <c r="G146" i="42"/>
  <c r="G265" i="42"/>
  <c r="D23" i="40"/>
  <c r="D22" i="40" s="1"/>
  <c r="F265" i="42"/>
  <c r="C23" i="40"/>
  <c r="F12" i="41"/>
  <c r="G12" i="42" s="1"/>
  <c r="G13" i="42"/>
  <c r="F133" i="42"/>
  <c r="C33" i="40"/>
  <c r="G46" i="42"/>
  <c r="D27" i="40"/>
  <c r="E229" i="41"/>
  <c r="F251" i="42"/>
  <c r="G85" i="42"/>
  <c r="D30" i="40"/>
  <c r="F84" i="41"/>
  <c r="G84" i="42" s="1"/>
  <c r="F190" i="41"/>
  <c r="G191" i="42"/>
  <c r="G230" i="42"/>
  <c r="F229" i="41"/>
  <c r="E53" i="41"/>
  <c r="F54" i="42"/>
  <c r="F41" i="42"/>
  <c r="C40" i="40"/>
  <c r="E190" i="41"/>
  <c r="F191" i="42"/>
  <c r="E12" i="41"/>
  <c r="F12" i="42" s="1"/>
  <c r="F181" i="42"/>
  <c r="F53" i="41"/>
  <c r="G54" i="42"/>
  <c r="F168" i="41"/>
  <c r="G169" i="42"/>
  <c r="E168" i="41"/>
  <c r="F169" i="42"/>
  <c r="G41" i="42"/>
  <c r="D40" i="40"/>
  <c r="D39" i="40" s="1"/>
  <c r="E84" i="41"/>
  <c r="F84" i="42" s="1"/>
  <c r="F99" i="42"/>
  <c r="E223" i="41"/>
  <c r="F223" i="42" s="1"/>
  <c r="F224" i="42"/>
  <c r="G99" i="42"/>
  <c r="D31" i="40"/>
  <c r="F46" i="42"/>
  <c r="C27" i="40"/>
  <c r="E130" i="32"/>
  <c r="F164" i="38" l="1"/>
  <c r="G53" i="42"/>
  <c r="D28" i="40"/>
  <c r="D26" i="40" s="1"/>
  <c r="E129" i="32"/>
  <c r="F130" i="38"/>
  <c r="F190" i="42"/>
  <c r="C25" i="40"/>
  <c r="F53" i="42"/>
  <c r="C28" i="40"/>
  <c r="G190" i="42"/>
  <c r="D25" i="40"/>
  <c r="D24" i="40" s="1"/>
  <c r="C31" i="40"/>
  <c r="G229" i="42"/>
  <c r="F277" i="41"/>
  <c r="F229" i="42"/>
  <c r="E277" i="41"/>
  <c r="F168" i="42"/>
  <c r="C38" i="40"/>
  <c r="G168" i="42"/>
  <c r="D38" i="40"/>
  <c r="D37" i="40" s="1"/>
  <c r="D29" i="40"/>
  <c r="G133" i="42"/>
  <c r="D33" i="40"/>
  <c r="D32" i="40" s="1"/>
  <c r="E106" i="32"/>
  <c r="E75" i="32"/>
  <c r="F277" i="42" l="1"/>
  <c r="E279" i="41"/>
  <c r="E11" i="41"/>
  <c r="F11" i="42" s="1"/>
  <c r="E128" i="32"/>
  <c r="F129" i="38"/>
  <c r="E105" i="32"/>
  <c r="F105" i="38" s="1"/>
  <c r="F106" i="38"/>
  <c r="D41" i="40"/>
  <c r="E74" i="32"/>
  <c r="F74" i="38" s="1"/>
  <c r="F75" i="38"/>
  <c r="F11" i="41"/>
  <c r="G11" i="42" s="1"/>
  <c r="G277" i="42"/>
  <c r="F279" i="41"/>
  <c r="E62" i="32"/>
  <c r="E61" i="32" l="1"/>
  <c r="F61" i="38" s="1"/>
  <c r="F62" i="38"/>
  <c r="E127" i="32"/>
  <c r="F127" i="38" s="1"/>
  <c r="F128" i="38"/>
  <c r="E22" i="32" l="1"/>
  <c r="F22" i="38" s="1"/>
  <c r="E59" i="32" l="1"/>
  <c r="E58" i="32" l="1"/>
  <c r="F58" i="38" s="1"/>
  <c r="F59" i="38"/>
  <c r="C17" i="1" l="1"/>
  <c r="E16" i="43"/>
  <c r="E14" i="43"/>
  <c r="D16" i="43"/>
  <c r="D14" i="43"/>
  <c r="D13" i="43" s="1"/>
  <c r="C16" i="7"/>
  <c r="C14" i="7"/>
  <c r="B13" i="44"/>
  <c r="E125" i="32"/>
  <c r="E124" i="32" l="1"/>
  <c r="F124" i="38" s="1"/>
  <c r="F125" i="38"/>
  <c r="C39" i="40"/>
  <c r="C34" i="40" l="1"/>
  <c r="C16" i="40"/>
  <c r="E217" i="32"/>
  <c r="F217" i="38" s="1"/>
  <c r="E195" i="32"/>
  <c r="F195" i="38" s="1"/>
  <c r="E175" i="32"/>
  <c r="F175" i="38" s="1"/>
  <c r="C15" i="40" l="1"/>
  <c r="C29" i="40"/>
  <c r="C22" i="40"/>
  <c r="C32" i="40" l="1"/>
  <c r="C26" i="40"/>
  <c r="C37" i="40"/>
  <c r="C24" i="40"/>
  <c r="E81" i="32" l="1"/>
  <c r="F81" i="38" s="1"/>
  <c r="E72" i="32"/>
  <c r="F72" i="38" s="1"/>
  <c r="A3" i="43"/>
  <c r="A4" i="43"/>
  <c r="A5" i="43"/>
  <c r="A2" i="43"/>
  <c r="A3" i="7"/>
  <c r="A4" i="7"/>
  <c r="A5" i="7"/>
  <c r="A2" i="7"/>
  <c r="A3" i="44"/>
  <c r="A4" i="44"/>
  <c r="A5" i="44"/>
  <c r="A2" i="44"/>
  <c r="A3" i="38"/>
  <c r="A4" i="38"/>
  <c r="A5" i="38"/>
  <c r="A2" i="38"/>
  <c r="A3" i="41"/>
  <c r="A4" i="41"/>
  <c r="A5" i="41"/>
  <c r="A2" i="41"/>
  <c r="A3" i="32"/>
  <c r="A4" i="32"/>
  <c r="A5" i="32"/>
  <c r="A2" i="32"/>
  <c r="A3" i="40"/>
  <c r="A4" i="40"/>
  <c r="A5" i="40"/>
  <c r="A2" i="40"/>
  <c r="A5" i="1"/>
  <c r="A4" i="1"/>
  <c r="A3" i="1"/>
  <c r="A2" i="1"/>
  <c r="A5" i="39"/>
  <c r="A4" i="39"/>
  <c r="A3" i="39"/>
  <c r="A2" i="39"/>
  <c r="E91" i="32" l="1"/>
  <c r="F91" i="38" s="1"/>
  <c r="E90" i="32" l="1"/>
  <c r="F90" i="38" s="1"/>
  <c r="E89" i="32" l="1"/>
  <c r="F89" i="38" s="1"/>
  <c r="B11" i="44"/>
  <c r="B15" i="44" s="1"/>
  <c r="C15" i="44" s="1"/>
  <c r="D15" i="44" s="1"/>
  <c r="C13" i="44"/>
  <c r="C11" i="44" s="1"/>
  <c r="D13" i="44"/>
  <c r="D11" i="44" s="1"/>
  <c r="E13" i="43" l="1"/>
  <c r="C14" i="43"/>
  <c r="C13" i="43" s="1"/>
  <c r="D15" i="43"/>
  <c r="D30" i="43" s="1"/>
  <c r="E15" i="43"/>
  <c r="E30" i="43" s="1"/>
  <c r="C16" i="43"/>
  <c r="C15" i="43" s="1"/>
  <c r="C18" i="43"/>
  <c r="D18" i="43"/>
  <c r="E18" i="43"/>
  <c r="C20" i="43"/>
  <c r="D20" i="43"/>
  <c r="E20" i="43"/>
  <c r="C26" i="43"/>
  <c r="C30" i="43"/>
  <c r="C29" i="43" s="1"/>
  <c r="C28" i="43" s="1"/>
  <c r="C27" i="43" s="1"/>
  <c r="A2" i="42"/>
  <c r="A3" i="42"/>
  <c r="A4" i="42"/>
  <c r="A5" i="42"/>
  <c r="C13" i="39"/>
  <c r="D13" i="39"/>
  <c r="C22" i="39"/>
  <c r="D22" i="39"/>
  <c r="C24" i="39"/>
  <c r="D24" i="39"/>
  <c r="C26" i="39"/>
  <c r="D26" i="39"/>
  <c r="C28" i="39"/>
  <c r="D28" i="39"/>
  <c r="C30" i="39"/>
  <c r="D30" i="39"/>
  <c r="C33" i="39"/>
  <c r="D33" i="39"/>
  <c r="C36" i="39"/>
  <c r="D36" i="39"/>
  <c r="C38" i="39"/>
  <c r="D38" i="39"/>
  <c r="C41" i="39"/>
  <c r="C40" i="39" s="1"/>
  <c r="D41" i="39"/>
  <c r="D40" i="39" s="1"/>
  <c r="C44" i="39"/>
  <c r="C43" i="39" s="1"/>
  <c r="D44" i="39"/>
  <c r="D43" i="39" s="1"/>
  <c r="C50" i="39"/>
  <c r="C49" i="39" s="1"/>
  <c r="D50" i="39"/>
  <c r="D49" i="39" s="1"/>
  <c r="C53" i="39"/>
  <c r="C52" i="39" s="1"/>
  <c r="D53" i="39"/>
  <c r="D52" i="39" s="1"/>
  <c r="C57" i="39"/>
  <c r="C56" i="39" s="1"/>
  <c r="D57" i="39"/>
  <c r="D56" i="39" s="1"/>
  <c r="C63" i="39"/>
  <c r="C62" i="39" s="1"/>
  <c r="D63" i="39"/>
  <c r="D62" i="39" s="1"/>
  <c r="C66" i="39"/>
  <c r="C65" i="39" s="1"/>
  <c r="D66" i="39"/>
  <c r="D65" i="39" s="1"/>
  <c r="C69" i="39"/>
  <c r="C68" i="39" s="1"/>
  <c r="D69" i="39"/>
  <c r="D68" i="39" s="1"/>
  <c r="C71" i="39"/>
  <c r="D71" i="39"/>
  <c r="C80" i="39"/>
  <c r="D80" i="39"/>
  <c r="C84" i="39"/>
  <c r="D84" i="39"/>
  <c r="C86" i="39"/>
  <c r="D86" i="39"/>
  <c r="C88" i="39"/>
  <c r="D88" i="39"/>
  <c r="C90" i="39"/>
  <c r="D90" i="39"/>
  <c r="C98" i="39"/>
  <c r="D98" i="39"/>
  <c r="C99" i="39"/>
  <c r="D99" i="39"/>
  <c r="C102" i="39"/>
  <c r="D102" i="39"/>
  <c r="C105" i="39"/>
  <c r="C104" i="39" s="1"/>
  <c r="D105" i="39"/>
  <c r="D104" i="39" s="1"/>
  <c r="C107" i="39"/>
  <c r="D107" i="39"/>
  <c r="D79" i="39" l="1"/>
  <c r="C79" i="39"/>
  <c r="D17" i="43"/>
  <c r="D21" i="39"/>
  <c r="D20" i="39" s="1"/>
  <c r="C17" i="43"/>
  <c r="C35" i="39"/>
  <c r="C32" i="39" s="1"/>
  <c r="D55" i="39"/>
  <c r="C97" i="39"/>
  <c r="D48" i="39"/>
  <c r="C48" i="39"/>
  <c r="E12" i="43"/>
  <c r="D12" i="43"/>
  <c r="D97" i="39"/>
  <c r="C21" i="39"/>
  <c r="C20" i="39" s="1"/>
  <c r="D35" i="39"/>
  <c r="D32" i="39" s="1"/>
  <c r="C55" i="39"/>
  <c r="C12" i="43"/>
  <c r="E17" i="43"/>
  <c r="C22" i="43"/>
  <c r="C25" i="43"/>
  <c r="C24" i="43" s="1"/>
  <c r="C23" i="43" s="1"/>
  <c r="D74" i="39" l="1"/>
  <c r="D73" i="39" s="1"/>
  <c r="C74" i="39"/>
  <c r="C73" i="39" s="1"/>
  <c r="D12" i="39"/>
  <c r="C12" i="39"/>
  <c r="C11" i="43"/>
  <c r="D111" i="39" l="1"/>
  <c r="E26" i="43" s="1"/>
  <c r="C111" i="39"/>
  <c r="C11" i="39" s="1"/>
  <c r="D11" i="39" l="1"/>
  <c r="D26" i="43"/>
  <c r="D25" i="43" s="1"/>
  <c r="D24" i="43" s="1"/>
  <c r="D23" i="43" s="1"/>
  <c r="E25" i="43"/>
  <c r="E24" i="43" s="1"/>
  <c r="E23" i="43" s="1"/>
  <c r="C13" i="7"/>
  <c r="C28" i="4" l="1"/>
  <c r="C41" i="40" l="1"/>
  <c r="D29" i="43"/>
  <c r="D28" i="43" s="1"/>
  <c r="D27" i="43" s="1"/>
  <c r="D22" i="43" s="1"/>
  <c r="D11" i="43" s="1"/>
  <c r="C71" i="4"/>
  <c r="E29" i="43" l="1"/>
  <c r="E28" i="43" s="1"/>
  <c r="E27" i="43" s="1"/>
  <c r="E22" i="43" s="1"/>
  <c r="E11" i="43" s="1"/>
  <c r="E37" i="32"/>
  <c r="F37" i="38" s="1"/>
  <c r="E33" i="32"/>
  <c r="F33" i="38" s="1"/>
  <c r="E31" i="32"/>
  <c r="F31" i="38" s="1"/>
  <c r="E29" i="32"/>
  <c r="F29" i="38" s="1"/>
  <c r="E26" i="32"/>
  <c r="F26" i="38" s="1"/>
  <c r="E15" i="32"/>
  <c r="F15" i="38" s="1"/>
  <c r="E220" i="32"/>
  <c r="F220" i="38" s="1"/>
  <c r="E215" i="32"/>
  <c r="F215" i="38" s="1"/>
  <c r="E213" i="32"/>
  <c r="F213" i="38" s="1"/>
  <c r="E198" i="32"/>
  <c r="F198" i="38" s="1"/>
  <c r="E193" i="32"/>
  <c r="F193" i="38" s="1"/>
  <c r="E111" i="32"/>
  <c r="F111" i="38" s="1"/>
  <c r="E219" i="32" l="1"/>
  <c r="F219" i="38" s="1"/>
  <c r="E192" i="32"/>
  <c r="F192" i="38" s="1"/>
  <c r="E212" i="32"/>
  <c r="F212" i="38" s="1"/>
  <c r="E36" i="32"/>
  <c r="F36" i="38" s="1"/>
  <c r="E197" i="32"/>
  <c r="F197" i="38" s="1"/>
  <c r="E14" i="32"/>
  <c r="F14" i="38" s="1"/>
  <c r="E28" i="32"/>
  <c r="F28" i="38" s="1"/>
  <c r="E25" i="32"/>
  <c r="F25" i="38" s="1"/>
  <c r="C16" i="1"/>
  <c r="E35" i="32" l="1"/>
  <c r="F35" i="38" s="1"/>
  <c r="E191" i="32"/>
  <c r="E24" i="32"/>
  <c r="F24" i="38" s="1"/>
  <c r="E211" i="32"/>
  <c r="F211" i="38" s="1"/>
  <c r="F191" i="38" l="1"/>
  <c r="E190" i="32"/>
  <c r="F190" i="38" s="1"/>
  <c r="C15" i="1"/>
  <c r="C88" i="4"/>
  <c r="E189" i="32" l="1"/>
  <c r="F189" i="38" s="1"/>
  <c r="C23" i="1" l="1"/>
  <c r="C22" i="1" s="1"/>
  <c r="E182" i="32" l="1"/>
  <c r="F182" i="38" s="1"/>
  <c r="E181" i="32" l="1"/>
  <c r="F181" i="38" s="1"/>
  <c r="E178" i="32"/>
  <c r="F178" i="38" s="1"/>
  <c r="E180" i="32" l="1"/>
  <c r="F180" i="38" s="1"/>
  <c r="E177" i="32"/>
  <c r="F177" i="38" s="1"/>
  <c r="E143" i="32"/>
  <c r="F143" i="38" s="1"/>
  <c r="E66" i="32"/>
  <c r="F66" i="38" s="1"/>
  <c r="E142" i="32" l="1"/>
  <c r="F142" i="38" s="1"/>
  <c r="E20" i="32"/>
  <c r="F20" i="38" s="1"/>
  <c r="C80" i="4" l="1"/>
  <c r="C66" i="4" l="1"/>
  <c r="C65" i="4" s="1"/>
  <c r="E161" i="32" l="1"/>
  <c r="F161" i="38" s="1"/>
  <c r="E160" i="32" l="1"/>
  <c r="F160" i="38" s="1"/>
  <c r="C84" i="4" l="1"/>
  <c r="C19" i="1" l="1"/>
  <c r="E274" i="32"/>
  <c r="F274" i="38" s="1"/>
  <c r="E158" i="32"/>
  <c r="F158" i="38" s="1"/>
  <c r="E157" i="32" l="1"/>
  <c r="F157" i="38" s="1"/>
  <c r="E273" i="32"/>
  <c r="F273" i="38" s="1"/>
  <c r="E272" i="32" l="1"/>
  <c r="F272" i="38" s="1"/>
  <c r="E271" i="32" l="1"/>
  <c r="F271" i="38" s="1"/>
  <c r="C86" i="4" l="1"/>
  <c r="C79" i="4" s="1"/>
  <c r="C30" i="4" l="1"/>
  <c r="E122" i="32" l="1"/>
  <c r="F122" i="38" s="1"/>
  <c r="E121" i="32" l="1"/>
  <c r="F121" i="38" s="1"/>
  <c r="C26" i="4"/>
  <c r="C24" i="4"/>
  <c r="C22" i="4"/>
  <c r="C21" i="4" l="1"/>
  <c r="C99" i="4" l="1"/>
  <c r="E226" i="32" l="1"/>
  <c r="F226" i="38" s="1"/>
  <c r="E225" i="32" l="1"/>
  <c r="F225" i="38" s="1"/>
  <c r="E48" i="32"/>
  <c r="F48" i="38" s="1"/>
  <c r="E224" i="32" l="1"/>
  <c r="F224" i="38" s="1"/>
  <c r="E269" i="32"/>
  <c r="F269" i="38" s="1"/>
  <c r="E267" i="32"/>
  <c r="F267" i="38" s="1"/>
  <c r="E223" i="32" l="1"/>
  <c r="F223" i="38" s="1"/>
  <c r="E266" i="32"/>
  <c r="F266" i="38" s="1"/>
  <c r="E265" i="32" l="1"/>
  <c r="F265" i="38" s="1"/>
  <c r="E222" i="32" l="1"/>
  <c r="F222" i="38" s="1"/>
  <c r="E264" i="32"/>
  <c r="F264" i="38" s="1"/>
  <c r="C21" i="1" l="1"/>
  <c r="C98" i="4" l="1"/>
  <c r="C105" i="4"/>
  <c r="C104" i="4" s="1"/>
  <c r="C44" i="4" l="1"/>
  <c r="E257" i="32" l="1"/>
  <c r="F257" i="38" s="1"/>
  <c r="E256" i="32" l="1"/>
  <c r="F256" i="38" s="1"/>
  <c r="C107" i="4"/>
  <c r="E255" i="32" l="1"/>
  <c r="F255" i="38" s="1"/>
  <c r="C34" i="1" l="1"/>
  <c r="C18" i="1"/>
  <c r="E241" i="32"/>
  <c r="F241" i="38" s="1"/>
  <c r="E119" i="32" l="1"/>
  <c r="F119" i="38" s="1"/>
  <c r="E103" i="32"/>
  <c r="F103" i="38" s="1"/>
  <c r="E79" i="32"/>
  <c r="F79" i="38" s="1"/>
  <c r="E78" i="32" l="1"/>
  <c r="C13" i="4"/>
  <c r="C57" i="4"/>
  <c r="C56" i="4" s="1"/>
  <c r="C43" i="4"/>
  <c r="E18" i="32"/>
  <c r="F18" i="38" s="1"/>
  <c r="E262" i="32"/>
  <c r="F262" i="38" s="1"/>
  <c r="E253" i="32"/>
  <c r="F253" i="38" s="1"/>
  <c r="E248" i="32"/>
  <c r="F248" i="38" s="1"/>
  <c r="E243" i="32"/>
  <c r="F243" i="38" s="1"/>
  <c r="E236" i="32"/>
  <c r="F236" i="38" s="1"/>
  <c r="E232" i="32"/>
  <c r="F232" i="38" s="1"/>
  <c r="E173" i="32"/>
  <c r="F173" i="38" s="1"/>
  <c r="E171" i="32"/>
  <c r="F171" i="38" s="1"/>
  <c r="E152" i="32"/>
  <c r="F152" i="38" s="1"/>
  <c r="E148" i="32"/>
  <c r="F148" i="38" s="1"/>
  <c r="E140" i="32"/>
  <c r="F140" i="38" s="1"/>
  <c r="E138" i="32"/>
  <c r="F138" i="38" s="1"/>
  <c r="E136" i="32"/>
  <c r="F136" i="38" s="1"/>
  <c r="E117" i="32"/>
  <c r="F117" i="38" s="1"/>
  <c r="E114" i="32"/>
  <c r="F114" i="38" s="1"/>
  <c r="E109" i="32"/>
  <c r="F109" i="38" s="1"/>
  <c r="E101" i="32"/>
  <c r="F101" i="38" s="1"/>
  <c r="E96" i="32"/>
  <c r="F96" i="38" s="1"/>
  <c r="E87" i="32"/>
  <c r="F87" i="38" s="1"/>
  <c r="E70" i="32"/>
  <c r="F70" i="38" s="1"/>
  <c r="E56" i="32"/>
  <c r="F56" i="38" s="1"/>
  <c r="E50" i="32"/>
  <c r="F50" i="38" s="1"/>
  <c r="E43" i="32"/>
  <c r="F43" i="38" s="1"/>
  <c r="C36" i="4"/>
  <c r="C20" i="4"/>
  <c r="C33" i="4"/>
  <c r="C41" i="4"/>
  <c r="C40" i="4" s="1"/>
  <c r="C50" i="4"/>
  <c r="C49" i="4" s="1"/>
  <c r="C53" i="4"/>
  <c r="C52" i="4" s="1"/>
  <c r="C63" i="4"/>
  <c r="C62" i="4" s="1"/>
  <c r="C102" i="4"/>
  <c r="C97" i="4" s="1"/>
  <c r="C74" i="4" s="1"/>
  <c r="C73" i="4" s="1"/>
  <c r="C20" i="7"/>
  <c r="C18" i="7"/>
  <c r="C69" i="4"/>
  <c r="C68" i="4" s="1"/>
  <c r="C38" i="4"/>
  <c r="E77" i="32" l="1"/>
  <c r="F77" i="38" s="1"/>
  <c r="F78" i="38"/>
  <c r="E17" i="32"/>
  <c r="F17" i="38" s="1"/>
  <c r="E55" i="32"/>
  <c r="E69" i="32"/>
  <c r="E170" i="32"/>
  <c r="F170" i="38" s="1"/>
  <c r="E135" i="32"/>
  <c r="E47" i="32"/>
  <c r="F47" i="38" s="1"/>
  <c r="E108" i="32"/>
  <c r="F108" i="38" s="1"/>
  <c r="E231" i="32"/>
  <c r="F231" i="38" s="1"/>
  <c r="E235" i="32"/>
  <c r="F235" i="38" s="1"/>
  <c r="C55" i="4"/>
  <c r="E250" i="32"/>
  <c r="F250" i="38" s="1"/>
  <c r="E261" i="32"/>
  <c r="F261" i="38" s="1"/>
  <c r="E42" i="32"/>
  <c r="F42" i="38" s="1"/>
  <c r="E65" i="32"/>
  <c r="F65" i="38" s="1"/>
  <c r="C15" i="7"/>
  <c r="C12" i="7" s="1"/>
  <c r="E240" i="32"/>
  <c r="F240" i="38" s="1"/>
  <c r="E95" i="32"/>
  <c r="F95" i="38" s="1"/>
  <c r="E100" i="32"/>
  <c r="F100" i="38" s="1"/>
  <c r="E116" i="32"/>
  <c r="F116" i="38" s="1"/>
  <c r="E113" i="32"/>
  <c r="F113" i="38" s="1"/>
  <c r="E150" i="32"/>
  <c r="F150" i="38" s="1"/>
  <c r="E86" i="32"/>
  <c r="F86" i="38" s="1"/>
  <c r="E247" i="32"/>
  <c r="F247" i="38" s="1"/>
  <c r="E252" i="32"/>
  <c r="F252" i="38" s="1"/>
  <c r="C17" i="7"/>
  <c r="C35" i="4"/>
  <c r="C32" i="4" s="1"/>
  <c r="C48" i="4"/>
  <c r="E54" i="32" l="1"/>
  <c r="F54" i="38" s="1"/>
  <c r="F55" i="38"/>
  <c r="E134" i="32"/>
  <c r="F134" i="38" s="1"/>
  <c r="F135" i="38"/>
  <c r="E68" i="32"/>
  <c r="F68" i="38" s="1"/>
  <c r="F69" i="38"/>
  <c r="E99" i="32"/>
  <c r="E85" i="32"/>
  <c r="E13" i="32"/>
  <c r="F13" i="38" s="1"/>
  <c r="E169" i="32"/>
  <c r="F169" i="38" s="1"/>
  <c r="E147" i="32"/>
  <c r="E41" i="32"/>
  <c r="F41" i="38" s="1"/>
  <c r="E46" i="32"/>
  <c r="F46" i="38" s="1"/>
  <c r="E64" i="32"/>
  <c r="F64" i="38" s="1"/>
  <c r="C33" i="1"/>
  <c r="C32" i="1" s="1"/>
  <c r="C12" i="4"/>
  <c r="C111" i="4" s="1"/>
  <c r="C26" i="7" s="1"/>
  <c r="E230" i="32"/>
  <c r="F230" i="38" s="1"/>
  <c r="E234" i="32"/>
  <c r="F234" i="38" s="1"/>
  <c r="E260" i="32"/>
  <c r="F260" i="38" s="1"/>
  <c r="E94" i="32"/>
  <c r="F94" i="38" s="1"/>
  <c r="E246" i="32"/>
  <c r="F246" i="38" s="1"/>
  <c r="E251" i="32"/>
  <c r="F251" i="38" s="1"/>
  <c r="E239" i="32"/>
  <c r="F239" i="38" s="1"/>
  <c r="E84" i="32" l="1"/>
  <c r="F85" i="38"/>
  <c r="F147" i="38"/>
  <c r="E146" i="32"/>
  <c r="E98" i="32"/>
  <c r="F98" i="38" s="1"/>
  <c r="F99" i="38"/>
  <c r="E53" i="32"/>
  <c r="F53" i="38" s="1"/>
  <c r="E93" i="32"/>
  <c r="F93" i="38" s="1"/>
  <c r="E40" i="32"/>
  <c r="F40" i="38" s="1"/>
  <c r="E45" i="32"/>
  <c r="F45" i="38" s="1"/>
  <c r="E12" i="32"/>
  <c r="F12" i="38" s="1"/>
  <c r="E133" i="32"/>
  <c r="F133" i="38" s="1"/>
  <c r="C11" i="4"/>
  <c r="C25" i="7"/>
  <c r="C24" i="7" s="1"/>
  <c r="C38" i="1"/>
  <c r="C37" i="1" s="1"/>
  <c r="E229" i="32"/>
  <c r="F229" i="38" s="1"/>
  <c r="E259" i="32"/>
  <c r="F259" i="38" s="1"/>
  <c r="E168" i="32"/>
  <c r="F168" i="38" s="1"/>
  <c r="E238" i="32"/>
  <c r="F238" i="38" s="1"/>
  <c r="E245" i="32"/>
  <c r="F245" i="38" s="1"/>
  <c r="E145" i="32" l="1"/>
  <c r="F145" i="38" s="1"/>
  <c r="F146" i="38"/>
  <c r="F84" i="38"/>
  <c r="C28" i="1"/>
  <c r="E83" i="32"/>
  <c r="F83" i="38" s="1"/>
  <c r="E52" i="32"/>
  <c r="F52" i="38" s="1"/>
  <c r="E11" i="32"/>
  <c r="F11" i="38" s="1"/>
  <c r="C29" i="1"/>
  <c r="E228" i="32"/>
  <c r="F228" i="38" s="1"/>
  <c r="C14" i="1"/>
  <c r="C25" i="1"/>
  <c r="C20" i="1"/>
  <c r="E167" i="32"/>
  <c r="F167" i="38" s="1"/>
  <c r="C23" i="7"/>
  <c r="C27" i="1" l="1"/>
  <c r="E132" i="32"/>
  <c r="F132" i="38" s="1"/>
  <c r="C36" i="1"/>
  <c r="C35" i="1" s="1"/>
  <c r="C26" i="1"/>
  <c r="C24" i="1" s="1"/>
  <c r="E276" i="32" l="1"/>
  <c r="C13" i="1"/>
  <c r="C31" i="1"/>
  <c r="C30" i="1" s="1"/>
  <c r="C30" i="7" l="1"/>
  <c r="F276" i="38"/>
  <c r="E10" i="32"/>
  <c r="F10" i="38" s="1"/>
  <c r="C39" i="1"/>
  <c r="C29" i="7" l="1"/>
  <c r="C28" i="7" s="1"/>
  <c r="C27" i="7" l="1"/>
  <c r="C22" i="7" s="1"/>
  <c r="C11" i="7" s="1"/>
</calcChain>
</file>

<file path=xl/sharedStrings.xml><?xml version="1.0" encoding="utf-8"?>
<sst xmlns="http://schemas.openxmlformats.org/spreadsheetml/2006/main" count="3760" uniqueCount="573">
  <si>
    <t>000 01 05 02 01 10 0000 610</t>
  </si>
  <si>
    <t>000 01 05 02 00 00 0000 600</t>
  </si>
  <si>
    <t xml:space="preserve">Доходы от оказания платных услуг </t>
  </si>
  <si>
    <t>1 13 01000 00 0000 130</t>
  </si>
  <si>
    <t>Прочие доходы от оказания платных услуг</t>
  </si>
  <si>
    <t>1 13 01990 00 0000 130</t>
  </si>
  <si>
    <t xml:space="preserve">Прочие доходы от оказания платных услуг (работ) получателями средств бюджетов поселений </t>
  </si>
  <si>
    <t>1 13 01995 10 0000 130</t>
  </si>
  <si>
    <t>Прочие неналоговые доходы бюджетов поселений</t>
  </si>
  <si>
    <t>Доходы от компенсации затрат государства</t>
  </si>
  <si>
    <t>1 13 02000 00 0000 130</t>
  </si>
  <si>
    <t xml:space="preserve">Прочие доходы от компенсации затрат государства </t>
  </si>
  <si>
    <t>1 13 02990 00 0000 130</t>
  </si>
  <si>
    <t>Прочие доходы от компенсации затрат  бюджетов поселений</t>
  </si>
  <si>
    <t>1 13 02995 10 0000 130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</si>
  <si>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</si>
  <si>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</si>
  <si>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</si>
  <si>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</si>
  <si>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</si>
  <si>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1 14 02052 10 0000 410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</si>
  <si>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</si>
  <si>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1 14 02052 10 0000 440</t>
  </si>
  <si>
    <t>1 14 02053 10 0000 410</t>
  </si>
  <si>
    <t>1 14 02053 10 0000 440</t>
  </si>
  <si>
    <t>Прочие неналоговые доходы</t>
  </si>
  <si>
    <t>1 17 05000 00 0000 180</t>
  </si>
  <si>
    <t>1 17 05050 10 0000 180</t>
  </si>
  <si>
    <t>Обслуживание государственного внутреннего и муниципального долга</t>
  </si>
  <si>
    <t>Обеспечение проведения выборов и референдумов</t>
  </si>
  <si>
    <t>Проведение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</si>
  <si>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</si>
  <si>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</si>
  <si>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Наименование</t>
  </si>
  <si>
    <t>Код</t>
  </si>
  <si>
    <t>Итого</t>
  </si>
  <si>
    <t>992 01 02 00 00 00 0000 000</t>
  </si>
  <si>
    <t>992 01 02 00 00 00 0000 700</t>
  </si>
  <si>
    <t>992 01 02 00 00 10 0000 710</t>
  </si>
  <si>
    <t>992 01 02 00 00 00 0000 800</t>
  </si>
  <si>
    <t>Общеэкономические вопросы</t>
  </si>
  <si>
    <t>992 01 02 00 00 10 0000 810</t>
  </si>
  <si>
    <t>992 01 03 00 00 00 0000 000</t>
  </si>
  <si>
    <t>992 01 03 00 00 00 0000 700</t>
  </si>
  <si>
    <t>992 01 03 00 00 00 0000 800</t>
  </si>
  <si>
    <t>992</t>
  </si>
  <si>
    <t>ШТРАФЫ, САНКЦИИ, ВОЗМЕЩЕНИЕ УЩЕРБА</t>
  </si>
  <si>
    <t>1 16 00000 00 0000 000</t>
  </si>
  <si>
    <t>Другие вопросы в области физической культуры и спорта</t>
  </si>
  <si>
    <t>ФИЗИЧЕСКАЯ КУЛЬТУРА И СПОРТ</t>
  </si>
  <si>
    <t>Пенсионное обеспечение</t>
  </si>
  <si>
    <t>ПРОЧИЕ НЕНАЛОГОВЫЕ ДОХОДЫ</t>
  </si>
  <si>
    <t>1 17 00000 00 0000 000</t>
  </si>
  <si>
    <t>Субвенции бюджетам субъектов РФ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</si>
  <si>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</si>
  <si>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</si>
  <si>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(тыс. руб.)</t>
  </si>
  <si>
    <t>Наименование групп, подгрупп, статей и подстатей доходов</t>
  </si>
  <si>
    <t>Код бюджетной классификации</t>
  </si>
  <si>
    <t>НАЛОГОВЫЕ И НЕНАЛОГОВЫЕ ДОХОДЫ</t>
  </si>
  <si>
    <t>НАЛОГИ НА ПРИБЫЛЬ, ДОХОДЫ</t>
  </si>
  <si>
    <t xml:space="preserve"> 1 01 00000 00 0000 110 </t>
  </si>
  <si>
    <t xml:space="preserve"> 1 01 02000 01 0000 110 </t>
  </si>
  <si>
    <t>1 01 02010 01 0000 110</t>
  </si>
  <si>
    <t xml:space="preserve"> 1 05 00000 00 0000 000</t>
  </si>
  <si>
    <t xml:space="preserve"> 1 05 03000 01 0000 110 </t>
  </si>
  <si>
    <t xml:space="preserve"> 1 06 00000 00 0000 000</t>
  </si>
  <si>
    <t xml:space="preserve">1 06 01000 00 0000 110 </t>
  </si>
  <si>
    <t xml:space="preserve">Земельный налог </t>
  </si>
  <si>
    <t>1 06 06000 00 0000 110</t>
  </si>
  <si>
    <t xml:space="preserve">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</si>
  <si>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</si>
  <si>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</si>
  <si>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>1 11 05000 00 0000 120</t>
  </si>
  <si>
    <t>ДОХОДЫ ОТ ОКАЗАНИЯ ПЛАТНЫХ УСЛУГ И КОМПЕНСАЦИИ ЗАТРАТ ГОСУДАРСТВА</t>
  </si>
  <si>
    <t>1 13 00000 00 0000 000</t>
  </si>
  <si>
    <t>ДОХОДЫ ОТ ПРОДАЖИ МАТЕРИАЛЬНЫХ И НЕМАТЕРИАЛЬНЫХ АКТИВОВ</t>
  </si>
  <si>
    <t xml:space="preserve"> 1 14 00000 00 0000 000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</si>
  <si>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</si>
  <si>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 xml:space="preserve"> 2 00 00000 00 0000 000</t>
  </si>
  <si>
    <t>Дотации бюджетам субъектов РФ и муниципальных образований</t>
  </si>
  <si>
    <t>РАСПРЕДЕЛЕНИЕ  БЮДЖЕТНЫХ АССИГНОВАНИЙ</t>
  </si>
  <si>
    <t>ИТОГО ДОХОДОВ</t>
  </si>
  <si>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</si>
  <si>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</si>
  <si>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</si>
  <si>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</si>
  <si>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Коммунальное хозяйство</t>
  </si>
  <si>
    <t>Культура</t>
  </si>
  <si>
    <t>ИТОГО</t>
  </si>
  <si>
    <t xml:space="preserve"> </t>
  </si>
  <si>
    <t>Сумма</t>
  </si>
  <si>
    <t>тыс.руб.</t>
  </si>
  <si>
    <t>1 00 00000 00 0000 000</t>
  </si>
  <si>
    <t>Налог на доходы физических лиц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</si>
  <si>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</si>
  <si>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</si>
  <si>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</si>
  <si>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</si>
  <si>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 xml:space="preserve">1 06 01030 10 0000 110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</si>
  <si>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</si>
  <si>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</si>
  <si>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</si>
  <si>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Увеличение остатков средств бюджетов</t>
  </si>
  <si>
    <t>Источники внутреннего финансирования дефицита бюджета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</si>
  <si>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</si>
  <si>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</si>
  <si>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</si>
  <si>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2 02 00000 00 0000 000</t>
  </si>
  <si>
    <t>НАЦИОНАЛЬНАЯ БЕЗОПАСНОСТЬ И ПРАВООХРАНИТЕЛЬНАЯ ДЕЯТЕЛЬНОСТЬ</t>
  </si>
  <si>
    <t>НАЦИОНАЛЬНАЯ ОБОРОНА</t>
  </si>
  <si>
    <t>Мобилизационная и вневойсковая подготовка</t>
  </si>
  <si>
    <t>1 01 02030 01 0000 110</t>
  </si>
  <si>
    <t>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</si>
  <si>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</si>
  <si>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</si>
  <si>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СУММА</t>
  </si>
  <si>
    <t>Дорожное хозяйство 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</si>
  <si>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</si>
  <si>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992 01 03 01 00 10 0000 710</t>
  </si>
  <si>
    <t>992 01 03 01 00 10 0000 810</t>
  </si>
  <si>
    <t>НАЛОГИ НА ТОВАРЫ (РАБОТЫ И УСЛУГИ), РЕАЛИЗУЕМЫЕ НА ТЕРРИТОРИИ РОССИЙСКОЙ ФЕДЕРАЦИИ</t>
  </si>
  <si>
    <t xml:space="preserve"> 1 03 00000 00 0000 110 </t>
  </si>
  <si>
    <t>Акцизы по подакцизным товарам (продукции), производимым на территории Российской Федерации</t>
  </si>
  <si>
    <t xml:space="preserve"> 1 03 02000 01 0000 110 </t>
  </si>
  <si>
    <t>1 03 02230 01 0000 110</t>
  </si>
  <si>
    <t>1 03 02240 01 0000 110</t>
  </si>
  <si>
    <t>1 03 02250 01 0000 110</t>
  </si>
  <si>
    <t>1 03 02260 01 0000 110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</si>
  <si>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</si>
  <si>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100</t>
  </si>
  <si>
    <t>200</t>
  </si>
  <si>
    <t>Иные бюджетные ассигнования</t>
  </si>
  <si>
    <t>800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</si>
  <si>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</si>
  <si>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</si>
  <si>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</si>
  <si>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</si>
  <si>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</si>
  <si>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</si>
  <si>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1 14 06000 00 0000 430</t>
  </si>
  <si>
    <t>Членские взносы в ассоциацию муниципальных образований</t>
  </si>
  <si>
    <t>КЦСР</t>
  </si>
  <si>
    <t>КВР</t>
  </si>
  <si>
    <t>Основное мероприятие: Функционирование высшего должностного лица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</si>
  <si>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</si>
  <si>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</si>
  <si>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мероприятие: Функционирование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</si>
  <si>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</si>
  <si>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Мероприятие: Процентные платежи за пользование бюджетными кредитами</t>
  </si>
  <si>
    <t xml:space="preserve"> Осуществление отдельных областных государственных полномочий в сфере водоснабжения и водоотведения</t>
  </si>
  <si>
    <t>Основное мероприятие: Капитальный ремонт и ремонт автомобильных дорог общего пользования местного значения</t>
  </si>
  <si>
    <t>Основное мероприятие: Содержание, разработка проектов содержания автомобильных дорог, организации дорожного движения, схем дислокаций дорожных знаков, экспертиза проектов</t>
  </si>
  <si>
    <t>Основное мероприятие: Осуществление иных мероприятий, направленных на обеспечение дорожной деятельности в отношении автомобильных дорог общего пользования местного значения</t>
  </si>
  <si>
    <t>Основное мероприятие: Строительство, реконструкция и модернизация объектов коммунальной инфраструктуры</t>
  </si>
  <si>
    <t>Основное мероприятие: Формирование энергосберегающей политики в муниципальном образовании</t>
  </si>
  <si>
    <t xml:space="preserve">Основное мероприятие: Реализация мероприятий по развитию и содержанию объектов благоустройства </t>
  </si>
  <si>
    <t xml:space="preserve">Мероприятие: Реализация мероприятий по содержанию и благоустройству территорий кладбищ </t>
  </si>
  <si>
    <t>Мероприятие: Устройство и содержание площадок временного хранения отходов (свалок)</t>
  </si>
  <si>
    <t>Мероприятие: Прочие мероприятия по благоустройству</t>
  </si>
  <si>
    <t>Основное мероприятие: Осуществление библиотечного, библиографического и информационного обслуживания населения</t>
  </si>
  <si>
    <t>Основное мероприятие: Обеспечение деятельности учреждений, предоставляющих культурно-досуговые услуги</t>
  </si>
  <si>
    <t>Основное мероприятие:Создание условий для занятий физической культурой и спортом всех слоев населения</t>
  </si>
  <si>
    <t>Непрограммные расходы</t>
  </si>
  <si>
    <t>Межбюджетные трансферты бюджету муниципального района из бюджета поселения на осуществление полномочий по осуществлению внешнего муниципального финансового контроля в соответствии с заключенными соглашениями</t>
  </si>
  <si>
    <t>Перечисление межбюджетных трансфертов бюджету муниципального района из бюджета поселения на осуществление полномочий по осуществлению внешнего муниципального финансового контроля в соответствии с заключенными соглашениями</t>
  </si>
  <si>
    <t>Резервный фонд администрации</t>
  </si>
  <si>
    <t>Резервный фонд местной администрации</t>
  </si>
  <si>
    <t>Пенсии за выслугу лет гражданам, замещавшим должности муниципальной службы</t>
  </si>
  <si>
    <t>Выполнение других обязательств муниципального образования</t>
  </si>
  <si>
    <t>1 01 02020 01 0000 110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</si>
  <si>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</si>
  <si>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</si>
  <si>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</si>
  <si>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</si>
  <si>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БЕЗВОЗМЕЗДНЫЕ ПОСТУПЛЕНИЯ ОТ ДРУГИХ БЮДЖЕТОВ БЮДЖЕТНОЙ СИСТЕМЫ РФ</t>
  </si>
  <si>
    <t>Благоустройство</t>
  </si>
  <si>
    <t>Другие общегосударственные вопросы</t>
  </si>
  <si>
    <t>СОЦИАЛЬНАЯ ПОЛИТИКА</t>
  </si>
  <si>
    <t>500</t>
  </si>
  <si>
    <t>1 08 04020 01 0000 110</t>
  </si>
  <si>
    <t>1 08 04000 01 0000 110</t>
  </si>
  <si>
    <t>000 01 00 00 00 00 0000 000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</si>
  <si>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</si>
  <si>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 по указанному имуществу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</si>
  <si>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</si>
  <si>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</si>
  <si>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</si>
  <si>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</si>
  <si>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</si>
  <si>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</si>
  <si>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000 01 05 02 01 00 0000 610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</si>
  <si>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</si>
  <si>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</si>
  <si>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</si>
  <si>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</si>
  <si>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</si>
  <si>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</si>
  <si>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</si>
  <si>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1 11 05025 10 0000 120</t>
  </si>
  <si>
    <t>1 14 06025 10 0000 430</t>
  </si>
  <si>
    <t>70 0 00 00000</t>
  </si>
  <si>
    <t>70 1 00 00000</t>
  </si>
  <si>
    <t>70 1 01 00000</t>
  </si>
  <si>
    <t>Расходы на оплату труда органов местного самоуправления</t>
  </si>
  <si>
    <t>70 1 01 10110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</si>
  <si>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</si>
  <si>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</si>
  <si>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70 1 01 10190</t>
  </si>
  <si>
    <t>70 1 02 00000</t>
  </si>
  <si>
    <t>70 1 02 10110</t>
  </si>
  <si>
    <t>70 1 02 10190</t>
  </si>
  <si>
    <t>Основное мероприятие: Межбюджетные трансферты бюджетам муниципальных районов из бюджетов поселений и межбюджетные трансферты бюджетов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</si>
  <si>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70 1 05 00000</t>
  </si>
  <si>
    <t xml:space="preserve">Реализация направлений расходов основного мероприятия, подпрограммы муниципальной программы, а также по непрограммным направлениям расходов </t>
  </si>
  <si>
    <t>70 1 05 19999</t>
  </si>
  <si>
    <t>Межбюджетные трансферты бюджетам муниципальных районов из бюджетоы поселений и межбюджетные трансферты бюджетов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</si>
  <si>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70 2 00 00000</t>
  </si>
  <si>
    <t xml:space="preserve">Основное мероприятие: Процентные платежи по муниципальному долгу </t>
  </si>
  <si>
    <t>70 2 02 00000</t>
  </si>
  <si>
    <t>70 2 02 10130</t>
  </si>
  <si>
    <t>70 А 00 00000</t>
  </si>
  <si>
    <t xml:space="preserve"> Основное мероприятие: Осуществление отдельных областных государственных полномочий в сфере водоснабжения и водоотведения</t>
  </si>
  <si>
    <t>70 А 01 00000</t>
  </si>
  <si>
    <t>70 А 01 73110</t>
  </si>
  <si>
    <t>76 0 00 00000</t>
  </si>
  <si>
    <t>76 1 00 00000</t>
  </si>
  <si>
    <t>76 1 01 00000</t>
  </si>
  <si>
    <t>76 1 01 19999</t>
  </si>
  <si>
    <t>76 1 02 00000</t>
  </si>
  <si>
    <t>76 1 02 19999</t>
  </si>
  <si>
    <t>76 1 06 00000</t>
  </si>
  <si>
    <t>76 1 06 19999</t>
  </si>
  <si>
    <t>81 0 00 00000</t>
  </si>
  <si>
    <t>81 1 00 00000</t>
  </si>
  <si>
    <t>81 1 02 00000</t>
  </si>
  <si>
    <t>81 1 02 19999</t>
  </si>
  <si>
    <t>81 2 00 00000</t>
  </si>
  <si>
    <t>81 2 01 00000</t>
  </si>
  <si>
    <t>81 2 01 19999</t>
  </si>
  <si>
    <t>81 3 00 00000</t>
  </si>
  <si>
    <t>81 3 01 00000</t>
  </si>
  <si>
    <t>81 3 01 10170</t>
  </si>
  <si>
    <t>81 3 01 10200</t>
  </si>
  <si>
    <t>81 3 01 10210</t>
  </si>
  <si>
    <t>81 3 01 10220</t>
  </si>
  <si>
    <t>86 0 00 00000</t>
  </si>
  <si>
    <t>86 2 00 00000</t>
  </si>
  <si>
    <t>86 2 01 00000</t>
  </si>
  <si>
    <t>86 2 01 19999</t>
  </si>
  <si>
    <t>86 3 00 00000</t>
  </si>
  <si>
    <t>86 3 01 00000</t>
  </si>
  <si>
    <t>86 3 01 19999</t>
  </si>
  <si>
    <t>90 0 00 00000</t>
  </si>
  <si>
    <t>90 1 00 00000</t>
  </si>
  <si>
    <t>90 1 03 00000</t>
  </si>
  <si>
    <t>90 1 03 19999</t>
  </si>
  <si>
    <t>92 0 00 00000</t>
  </si>
  <si>
    <t>92 1 00 00000</t>
  </si>
  <si>
    <t>92 1 01 00000</t>
  </si>
  <si>
    <t>92 1 01 19999</t>
  </si>
  <si>
    <t>99 0 00 00000</t>
  </si>
  <si>
    <t>99 3 00 00000</t>
  </si>
  <si>
    <t>99 3 01 00000</t>
  </si>
  <si>
    <t>99 3 02 00000</t>
  </si>
  <si>
    <t>99 4 00 00000</t>
  </si>
  <si>
    <t>99 4 01 00000</t>
  </si>
  <si>
    <t>99 4 01 19999</t>
  </si>
  <si>
    <t>99 5 00 00000</t>
  </si>
  <si>
    <t>99 5 01 00000</t>
  </si>
  <si>
    <t>99 5 01 19999</t>
  </si>
  <si>
    <t>99 6 00 00000</t>
  </si>
  <si>
    <t>Пенсии за выслугу лет гражданам, замещавшим должности муниципальной службы, в соответствии с Постановлением главы сельского поселения</t>
  </si>
  <si>
    <t>99 6 01 00000</t>
  </si>
  <si>
    <t>99 6 01 19999</t>
  </si>
  <si>
    <t>99 7 00 00000</t>
  </si>
  <si>
    <t>99 7 01 00000</t>
  </si>
  <si>
    <t>99 7 01 19999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</si>
  <si>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</si>
  <si>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</si>
  <si>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</si>
  <si>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</si>
  <si>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</si>
  <si>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</si>
  <si>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</si>
  <si>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</si>
  <si>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 xml:space="preserve">Реализация мероприятий перечня проектов народных инициатив </t>
  </si>
  <si>
    <t>Субсидии бюджетам бюджетной системы Российской Федерации (межбюджетные субсидии)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</si>
  <si>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</si>
  <si>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Субсидия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</si>
  <si>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Социальное обеспечение населения</t>
  </si>
  <si>
    <t>0102</t>
  </si>
  <si>
    <t>0104</t>
  </si>
  <si>
    <t>0106</t>
  </si>
  <si>
    <t>0107</t>
  </si>
  <si>
    <t>0111</t>
  </si>
  <si>
    <t>0113</t>
  </si>
  <si>
    <t>0203</t>
  </si>
  <si>
    <t>0401</t>
  </si>
  <si>
    <t>0409</t>
  </si>
  <si>
    <t>0502</t>
  </si>
  <si>
    <t>0503</t>
  </si>
  <si>
    <t>0801</t>
  </si>
  <si>
    <t>1001</t>
  </si>
  <si>
    <t>1003</t>
  </si>
  <si>
    <t>1105</t>
  </si>
  <si>
    <t>1301</t>
  </si>
  <si>
    <t>1300</t>
  </si>
  <si>
    <t>1100</t>
  </si>
  <si>
    <t>1000</t>
  </si>
  <si>
    <t>0800</t>
  </si>
  <si>
    <t>0500</t>
  </si>
  <si>
    <t>0400</t>
  </si>
  <si>
    <t>0300</t>
  </si>
  <si>
    <t>0200</t>
  </si>
  <si>
    <t>0100</t>
  </si>
  <si>
    <t>РзПР</t>
  </si>
  <si>
    <t>Основное мероприятие: Содержание автомобильных дорог общего пользования местного значения</t>
  </si>
  <si>
    <t>76 1 07 00000</t>
  </si>
  <si>
    <t>76 1 07 19999</t>
  </si>
  <si>
    <t>ПРОЧИЕ БЕЗВОЗМЕЗДНЫЕ ПОСТУПЛЕНИЯ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</si>
  <si>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</si>
  <si>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2 07 00000 00 0000 000</t>
  </si>
  <si>
    <t>2 19 00000 00 0000 000</t>
  </si>
  <si>
    <t>Осуществление отдельных областных государственных полномочий в сфере водоснабжения и водоотведения</t>
  </si>
  <si>
    <t>КУЛЬТУРА,КИНЕМАТОГРАФИЯ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</si>
  <si>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</si>
  <si>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99 6 02 00000</t>
  </si>
  <si>
    <t>99 6 02 19999</t>
  </si>
  <si>
    <t>Пенсионное обеспечение за выслугу лет выборных должностных лиц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</si>
  <si>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</si>
  <si>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</si>
  <si>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</si>
  <si>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</si>
  <si>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</si>
  <si>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</si>
  <si>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</si>
  <si>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ПО РАЗДЕЛАМ И ПОДРАЗДЕЛАМ</t>
  </si>
  <si>
    <t xml:space="preserve"> 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</si>
  <si>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</si>
  <si>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Обеспечение реализации отдельных областных государственных полномочий, переданных полномочий Российской Федерации</t>
  </si>
  <si>
    <t>99 Б 00 00000</t>
  </si>
  <si>
    <t>99 Б 01 00000</t>
  </si>
  <si>
    <t>99 Б 01 51180</t>
  </si>
  <si>
    <t xml:space="preserve">Подпрограмма «Реализация полномочий по решению вопросов местного значения администрацией  муниципального образования» </t>
  </si>
  <si>
    <t xml:space="preserve">Подпрограмма «Повышение эффективности бюджетных расходов в  муниципальном образовании» </t>
  </si>
  <si>
    <t xml:space="preserve">Муниципальная программа «Развитие физической культуры и спорта» </t>
  </si>
  <si>
    <t xml:space="preserve">Подпрограмма «Доступный спорт для всех» </t>
  </si>
  <si>
    <t>98 0 00 00000</t>
  </si>
  <si>
    <t>98 1 00 00000</t>
  </si>
  <si>
    <t xml:space="preserve"> 2 02 15001 10 0000 150</t>
  </si>
  <si>
    <t xml:space="preserve"> 2 02 15002 10 0000 150</t>
  </si>
  <si>
    <t>2 02 10000 00 0000 150</t>
  </si>
  <si>
    <t xml:space="preserve">Прочие субсидии бюджетам сельских поселений - всего, в т.ч.: </t>
  </si>
  <si>
    <t>2 02 29999 10 0000 150</t>
  </si>
  <si>
    <t>2 02 20000 00 0000 150</t>
  </si>
  <si>
    <t>2 02 29999 00 0000 150</t>
  </si>
  <si>
    <t>2 02 29999 10 0001 150</t>
  </si>
  <si>
    <t>2 02 29999 10 0002 150</t>
  </si>
  <si>
    <t>Субвенция бюджетам поселений на выполнение передаваемых полномочий субъектов Российской Федерации</t>
  </si>
  <si>
    <t xml:space="preserve">Субвенции бюджетам сельских поселений на выполнение передаваемых полномочий субъектов Российской Федерации - всего, в т.ч.: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</si>
  <si>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</si>
  <si>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2 02 30024 00 0000 150</t>
  </si>
  <si>
    <t>2 02 30024 10 0000 150</t>
  </si>
  <si>
    <t>2 02 35118 00 0000 150</t>
  </si>
  <si>
    <t>2 02 35118 10 0000 150</t>
  </si>
  <si>
    <t>2 02 30000 00 0000 150</t>
  </si>
  <si>
    <t>2 02 40000 00 0000 150</t>
  </si>
  <si>
    <t>2 02 40014 00 0000 150</t>
  </si>
  <si>
    <t>2 02 40014 10 0000 150</t>
  </si>
  <si>
    <t>2 07 05030 10 0000 150</t>
  </si>
  <si>
    <t>2 19 60010 10 0000 150</t>
  </si>
  <si>
    <t>Прочие безвозмездные поступления в бюджеты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</si>
  <si>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</si>
  <si>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</si>
  <si>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</si>
  <si>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</si>
  <si>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</si>
  <si>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</si>
  <si>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</si>
  <si>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</si>
  <si>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</si>
  <si>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Реализация мероприятий перечня проектов народных инициатив</t>
  </si>
  <si>
    <t>81 3 01 S2370</t>
  </si>
  <si>
    <t>Закупка товаров, работ и услуг для государственных (муниципальных) нужд</t>
  </si>
  <si>
    <t xml:space="preserve">Благоустройство 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</si>
  <si>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</si>
  <si>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</si>
  <si>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</si>
  <si>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2 02 16001 10 0000 150</t>
  </si>
  <si>
    <t xml:space="preserve">Муниципальная программа «Муниципальные финансы муниципального образования» </t>
  </si>
  <si>
    <t xml:space="preserve">Подпрограмма «Реализация отдельных областных государственных полномочий в сфере водоснабжения и водоотведения» </t>
  </si>
  <si>
    <t xml:space="preserve">Муниципальная программа «Развитие дорожного хозяйства в муниципальном образовании» </t>
  </si>
  <si>
    <t xml:space="preserve">Подпрограмма «Дорожное хозяйство» </t>
  </si>
  <si>
    <t xml:space="preserve">Муниципальная программа «Развитие объектов коммунальной инфраструктуры» </t>
  </si>
  <si>
    <t xml:space="preserve">Подпрограмма «Подготовка к зиме и модернизация объектов коммунальной инфраструктуры» </t>
  </si>
  <si>
    <t xml:space="preserve">Подпрограмма «Энергосбережение и повышение энергетической эффективности» </t>
  </si>
  <si>
    <t xml:space="preserve">Подпрограмма «Благоустройство» </t>
  </si>
  <si>
    <t xml:space="preserve">Муниципальная программа «Культура» </t>
  </si>
  <si>
    <t xml:space="preserve">Подпрограмма «Библиотечное дело» </t>
  </si>
  <si>
    <t xml:space="preserve">Подпрограмма «Культурный досуг населения» </t>
  </si>
  <si>
    <t xml:space="preserve">Подпрограмма «Предупреждение чрезвычайных ситуаций и обеспечение первичных мер пожарной безопасности» </t>
  </si>
  <si>
    <t xml:space="preserve">Подпрограмма «Развитие благоустройства территорий МО» </t>
  </si>
  <si>
    <t xml:space="preserve">Муниципальная программа «Формирование современной городской среды на территории МО» </t>
  </si>
  <si>
    <t>Реализация мероприятий по развитию домов культуры</t>
  </si>
  <si>
    <t>Субсидии местным бюджетам на развитие домов культуры</t>
  </si>
  <si>
    <t>2 02 29999 10 0004 150</t>
  </si>
  <si>
    <t>Реализация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</si>
  <si>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99 Д 00 00000</t>
  </si>
  <si>
    <t>99 Д 01 00000</t>
  </si>
  <si>
    <t>99 Д 01 73150</t>
  </si>
  <si>
    <t>Муниципальный проект "Формирование комфортной городской среды"</t>
  </si>
  <si>
    <t>98 1 F2 00000</t>
  </si>
  <si>
    <t>Реализация программ формирования современной городской среды</t>
  </si>
  <si>
    <t>98 1 F2 55551</t>
  </si>
  <si>
    <t>Субсидии бюджетам на реализацию программ формирования современной городской среды</t>
  </si>
  <si>
    <t>2 02 25555 00 0000 150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</si>
  <si>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</si>
  <si>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</si>
  <si>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 xml:space="preserve">Прочие субсидии </t>
  </si>
  <si>
    <t>86 3 01 S2100</t>
  </si>
  <si>
    <t>2 02 25519 00 0000 150</t>
  </si>
  <si>
    <t xml:space="preserve">Субсидии бюджетам на поддержку отрасли культуры
</t>
  </si>
  <si>
    <t>2 02 25519 10 0000 150</t>
  </si>
  <si>
    <t>86 3 01 S2370</t>
  </si>
  <si>
    <t>92 1 01 S2370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</si>
  <si>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</si>
  <si>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</si>
  <si>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1 16 10120 00 0000 140</t>
  </si>
  <si>
    <t>1 16 10123 01 0000 140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</si>
  <si>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</si>
  <si>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2 02 20077000000150</t>
  </si>
  <si>
    <t>2 02 20077 10 0000 150</t>
  </si>
  <si>
    <t>90 1 03 S2370</t>
  </si>
  <si>
    <t>99 3 01 19999</t>
  </si>
  <si>
    <t>99 3 02 19999</t>
  </si>
  <si>
    <t xml:space="preserve">Муниципальная программа «Устойчивое развитие сельских территорий" </t>
  </si>
  <si>
    <t>91 0 00 00000</t>
  </si>
  <si>
    <t xml:space="preserve">Подпрограмма «Развитие сельских территорий» </t>
  </si>
  <si>
    <t>91 1 00 00000</t>
  </si>
  <si>
    <t xml:space="preserve">Основное мероприятие: Благоустройство сельских территорий </t>
  </si>
  <si>
    <t>91 1 06 00000</t>
  </si>
  <si>
    <t>Реализация общественно значимых проектов по благоустройству сельских территорий в рамках обеспечения комплексного развития сельских территорий</t>
  </si>
  <si>
    <t>91 1 06 L5762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</si>
  <si>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</si>
  <si>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</si>
  <si>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2 02 25576 00 0000 150</t>
  </si>
  <si>
    <t>2 02 25576 10 0000 150</t>
  </si>
  <si>
    <t>86 2 01 S2370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</si>
  <si>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</si>
  <si>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</si>
  <si>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Муниципальная программа  «Пожарная безопасность, предупреждение и ликвидация чрезвычайных ситуаций в сельских поселениях» </t>
  </si>
  <si>
    <t>92 1 04 00000</t>
  </si>
  <si>
    <t>92 1 04 19999</t>
  </si>
  <si>
    <t>92 1 04 S2370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</si>
  <si>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</si>
  <si>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</si>
  <si>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</si>
  <si>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</si>
  <si>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</si>
  <si>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</si>
  <si>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1 17 15030 10 0000 150</t>
  </si>
  <si>
    <t>Инициативные платежи, зачисляемые в бюджеты сельских поселений</t>
  </si>
  <si>
    <t>Инициативные платежи</t>
  </si>
  <si>
    <t>1 17 15000 00 0000 150</t>
  </si>
  <si>
    <t>Субсидии бюджетам сельских поселений на поддержку отрасли культуры</t>
  </si>
  <si>
    <r>
      <t xml:space="preserve">Мероприятие: Развитие, содержание, ремонт и модернизация системы наружного освещения </t>
    </r>
    <r>
      <rPr>
        <b/>
        <sz val="10"/>
        <color theme="1"/>
        <rFont val="Arial"/>
        <family val="2"/>
        <charset val="204"/>
      </rPr>
      <t xml:space="preserve">населенных пунктов </t>
    </r>
  </si>
  <si>
    <t xml:space="preserve"> «Приложение 8</t>
  </si>
  <si>
    <t>.»</t>
  </si>
  <si>
    <t>КЛАССИФИКАЦИИ РАСХОДОВ БЮДЖЕТОВ</t>
  </si>
  <si>
    <t>РАСПРЕДЕЛЕНИЕ БЮДЖЕТНЫХ АССИГНОВАНИЙ</t>
  </si>
  <si>
    <t>План по решению №72 от 22.03.2006г.</t>
  </si>
  <si>
    <t>до 3 лет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</si>
  <si>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</si>
  <si>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объем погашения</t>
  </si>
  <si>
    <t>объем привлечения</t>
  </si>
  <si>
    <t>Обьём муниципального долга на 1 января 2024 года</t>
  </si>
  <si>
    <t>Кредиты кредитных организаций в валюте Российской Федерации, в том числе:</t>
  </si>
  <si>
    <t>в том числе:</t>
  </si>
  <si>
    <t>Объем заимствований, всего</t>
  </si>
  <si>
    <t>2023 год</t>
  </si>
  <si>
    <t>Виды долговых обязательств</t>
  </si>
  <si>
    <t>Кредиты кредитных организаций в валюте Российской Федерации</t>
  </si>
  <si>
    <t>Основное мероприятие: Ремонт и подготовка к зиме объектов коммунальной инфраструктуры</t>
  </si>
  <si>
    <t>81 1 01 00000</t>
  </si>
  <si>
    <t>81 1 01 19999</t>
  </si>
  <si>
    <t xml:space="preserve"> «Приложение 2</t>
  </si>
  <si>
    <t>2024 г.</t>
  </si>
  <si>
    <t>«Приложение 1</t>
  </si>
  <si>
    <t>Основное мероприятие: Участие в предупреждении и ликвидации последствий чрезвычайных ситуаций в границах поселения</t>
  </si>
  <si>
    <t>Основное мероприятие: Полномочия по обеспечение первичных мер пожарной безопасности в границах населенных пунктов поселения</t>
  </si>
  <si>
    <t>Реализация мероприятий по созданию мест (площадок) накопления твердых коммунальных отходов</t>
  </si>
  <si>
    <t>81 3 01 S2971</t>
  </si>
  <si>
    <t>2024 год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</si>
  <si>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</si>
  <si>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</si>
  <si>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 xml:space="preserve">Бюджетные кредиты из других бюджетов бюджетной системы Российской Федерации </t>
  </si>
  <si>
    <t>Увеличение прочих остатков 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</si>
  <si>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</si>
  <si>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</si>
  <si>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Привлечение сельскими поселениями кредитов от кредитных организаций в валюте Российской Федерации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</si>
  <si>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</si>
  <si>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</si>
  <si>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</si>
  <si>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«Приложение № 3</t>
  </si>
  <si>
    <t xml:space="preserve"> «Приложение № 4</t>
  </si>
  <si>
    <t xml:space="preserve"> «Приложение 5</t>
  </si>
  <si>
    <t xml:space="preserve"> «Приложение 6</t>
  </si>
  <si>
    <t xml:space="preserve"> «Приложение № 9</t>
  </si>
  <si>
    <t xml:space="preserve"> «Приложение № 10</t>
  </si>
  <si>
    <t xml:space="preserve"> «Приложение № 11</t>
  </si>
  <si>
    <t>Обьём муниципального долга на 1 января 2025 года</t>
  </si>
  <si>
    <t>Погашение сельскими поселениями кредитов от кредитных организаций в валюте Российской Федерации</t>
  </si>
  <si>
    <t xml:space="preserve"> «Приложение 7</t>
  </si>
  <si>
    <t>76 1 01 S 2370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</si>
  <si>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</si>
  <si>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</si>
  <si>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</si>
  <si>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1 16 02000 02 0000 140</t>
  </si>
  <si>
    <t>на 2023 год и на плановый период 2024 и 2025 годов»</t>
  </si>
  <si>
    <t xml:space="preserve"> №  от  .12.2022г.</t>
  </si>
  <si>
    <t>ПРОГНОЗИРУЕМЫЕ ДОХОДЫ БЮДЖЕТА СЕЛЬСКОГО ПОСЕЛЕНИЯ НА 2023 ГОД</t>
  </si>
  <si>
    <t>ПРОГНОЗИРУЕМЫЕ ДОХОДЫ БЮДЖЕТА СЕЛЬСКОГО ПОСЕЛЕНИЯ НА ПЛАНОВЫЙ ПЕРИОД 2024 И 2025 ГОДОВ</t>
  </si>
  <si>
    <t>2025 г.</t>
  </si>
  <si>
    <t xml:space="preserve">КЛАССИФИКАЦИИ  РАСХОДОВ БЮДЖЕТА  НА 2023 ГОД </t>
  </si>
  <si>
    <t xml:space="preserve"> НА ПЛАНОВЫЙ ПЕРИОД 2024 И 2025 ГОДОВ</t>
  </si>
  <si>
    <t>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 КЛАССИФИКАЦИИ РАСХОДОВ БЮДЖЕТА ПОСЕЛЕНИЯ НА 2023 ГОД</t>
  </si>
  <si>
    <t>РАСПРЕДЕЛЕНИЕ БЮДЖЕТНЫХ АССИГНОВАНИЙ ПО РАЗДЕЛАМ, ПОДРАЗДЕЛАМ, ЦЕЛЕВЫМ СТАТЬЯМ, НЕПРОГРАММНЫМ НАПРАВЛЕНИЯМ ДЕЯТЕЛЬНОСТИ), ГРУППАМ ВИДОВ РАСХОДОВ, РАЗДЕЛАМ, ПОДРАЗДЕЛАМ КЛАССИФИКАЦИИ РАСХОДОВ БЮДЖЕТОВ ПОСЕЛЕНИЯ НА ПЛАНОВЫЙ ПЕРИОД 2024 И 2025 ГОДОВ</t>
  </si>
  <si>
    <t>ВЕДОМСТВЕННАЯ СТРУКТУРА РАСХОДОВ БЮДЖЕТА СЕЛЬСКОГО ПОСЕЛЕНИЯ НА 2023 ГОД</t>
  </si>
  <si>
    <t xml:space="preserve">ВЕДОМСТВЕННАЯ СТРУКТУРА РАСХОДОВ БЮДЖЕТОВ СЕЛЬСКОГО ПОСЕЛЕНИЯ НА ПЛАНОВЫЙ ПЕРИОД 2024 И 2025 ГОДОВ
</t>
  </si>
  <si>
    <t xml:space="preserve">Программа муниципальных внутренних заимствований на 2023 год и на плановый период 2024 и 2025 годов </t>
  </si>
  <si>
    <t>2025 год</t>
  </si>
  <si>
    <t>ИСТОЧНИКИ ВНУТРЕННЕГО ФИНАНСИРОВАНИЯ ДЕФИЦИТА БЮДЖЕТА СЕЛЬСКОГО ПОСЕЛЕНИЯ НА 2023 ГОД</t>
  </si>
  <si>
    <t>ИСТОЧНИКИ ВНУТРЕННЕГО ФИНАНСИРОВАНИЯ ДЕФИЦИТА БЮДЖЕТОВ СЕЛЬСКОГО ПОСЕЛЕНИЯ НА ПЛАНОВЫЙ ПЕРИОД 2024 И 2025 ГОДОВ</t>
  </si>
  <si>
    <t>Мероприятие на осуществление дорожной деятельности в отношении автомобильных дорог местного значения</t>
  </si>
  <si>
    <t>76 1 01 S2951</t>
  </si>
  <si>
    <t>76 1 06 S 2370</t>
  </si>
  <si>
    <t xml:space="preserve">Мероприятие: Озеленение территории населённых пунктов </t>
  </si>
  <si>
    <t>81 3 01 10180</t>
  </si>
  <si>
    <t>Подпрограмма "Другие мероприятия в области коммунального хозяйства"</t>
  </si>
  <si>
    <t>81 4 00 00000</t>
  </si>
  <si>
    <t>Основное мероприятие «Исполнение судебных актов по возмещению недополученных доходов в связи с оказанием услуг в сфере электр-, газо-, тепло и водоснабжения, водоотведения и очистки сточных вод»</t>
  </si>
  <si>
    <t>81 4 01 00000</t>
  </si>
  <si>
    <t>Мероприятие: Реализация направлений расходов основного мероприятия, подпрограммы муниципальной программы, а также по непрограммным направлениям расходов</t>
  </si>
  <si>
    <t>81 4 01 19999</t>
  </si>
  <si>
    <t>Муниципальный проект "Культурная среда"</t>
  </si>
  <si>
    <t>86 3 А1 00000</t>
  </si>
  <si>
    <t>Государственная поддержка отрасли культуры (строительство культурно-досуговых учреждений в сельской местности)</t>
  </si>
  <si>
    <t>86 3 А1 55194</t>
  </si>
  <si>
    <t>Капитальные вложения в объекты государственной (муниципальной) собственности</t>
  </si>
  <si>
    <t>400</t>
  </si>
  <si>
    <t>Реализация мероприятий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</si>
  <si>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86 3 01 L4670</t>
  </si>
  <si>
    <t>Государственная поддержка органов местного самоуправления муниципальных образований на реализацию общественно значимых проектов по благоустройству сельских территорий в рамках обеспечения комплексного развития сельских территорий</t>
  </si>
  <si>
    <t>Основное мероприятие: Содержание и обеспечение деятельности муниципальной пожарной охраны</t>
  </si>
  <si>
    <t>92 1 03 00000</t>
  </si>
  <si>
    <t>92 1 03 19999</t>
  </si>
  <si>
    <t>92 1 03 S2370</t>
  </si>
  <si>
    <t>Обьём муниципального долга на 1 января 2026 года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</si>
  <si>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</si>
  <si>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</si>
  <si>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</si>
  <si>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</si>
  <si>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91 1 06 S2870</t>
  </si>
  <si>
    <t xml:space="preserve">Субсидии местным бюджетам на реализацию общественно значимых проектов по благоустройству сельских территорий в рамках обеспечения комплексного развития сельских территорий </t>
  </si>
  <si>
    <t>2 02 29999 10 0005 150</t>
  </si>
  <si>
    <t>Субсидии на мероприятия по сбору, транспортированию и утилизации (захоронению) твердых коммунальных отходов с несанкционированных мест размещения отходов</t>
  </si>
  <si>
    <t>2 02 29999 10 0006 150</t>
  </si>
  <si>
    <t>к  решению Думы Прибрежнинского сельского поселения</t>
  </si>
  <si>
    <t xml:space="preserve"> «О бюджете Прибрежнинского сельского поселения</t>
  </si>
  <si>
    <t>Администрация Прибрежнинского сельского поселения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</si>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</sst>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dd\.mm\.yyyy"/>
    <numFmt numFmtId="167" formatCode="_-* #,##0.00_р_._-;\-* #,##0.00_р_._-;_-* &quot;-&quot;??_р_._-;_-@_-"/>
  </numFmts>
  <fonts count="5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Georgia"/>
      <family val="1"/>
      <charset val="204"/>
    </font>
    <font>
      <sz val="15"/>
      <name val="Georgia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Georgia"/>
      <family val="1"/>
      <charset val="204"/>
    </font>
    <font>
      <b/>
      <sz val="14"/>
      <name val="Arial Cyr"/>
      <charset val="204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392">
    <xf numFmtId="0" fontId="0" fillId="0" borderId="0"/>
    <xf numFmtId="0" fontId="7" fillId="0" borderId="0"/>
    <xf numFmtId="0" fontId="16" fillId="0" borderId="0"/>
    <xf numFmtId="0" fontId="17" fillId="0" borderId="0">
      <alignment horizontal="center" wrapText="1"/>
    </xf>
    <xf numFmtId="0" fontId="17" fillId="0" borderId="0">
      <alignment horizontal="center" wrapText="1"/>
    </xf>
    <xf numFmtId="0" fontId="18" fillId="0" borderId="27"/>
    <xf numFmtId="0" fontId="18" fillId="0" borderId="0"/>
    <xf numFmtId="0" fontId="19" fillId="0" borderId="0"/>
    <xf numFmtId="0" fontId="17" fillId="0" borderId="0">
      <alignment horizontal="left" wrapText="1"/>
    </xf>
    <xf numFmtId="0" fontId="20" fillId="0" borderId="0"/>
    <xf numFmtId="0" fontId="18" fillId="0" borderId="29"/>
    <xf numFmtId="0" fontId="21" fillId="0" borderId="19">
      <alignment horizontal="center"/>
    </xf>
    <xf numFmtId="0" fontId="19" fillId="0" borderId="30"/>
    <xf numFmtId="0" fontId="21" fillId="0" borderId="0">
      <alignment horizontal="left"/>
    </xf>
    <xf numFmtId="0" fontId="22" fillId="0" borderId="0">
      <alignment horizontal="center" vertical="top"/>
    </xf>
    <xf numFmtId="49" fontId="23" fillId="0" borderId="31">
      <alignment horizontal="right"/>
    </xf>
    <xf numFmtId="49" fontId="19" fillId="0" borderId="20">
      <alignment horizontal="center"/>
    </xf>
    <xf numFmtId="0" fontId="19" fillId="0" borderId="32"/>
    <xf numFmtId="49" fontId="19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31">
      <alignment horizontal="right"/>
    </xf>
    <xf numFmtId="166" fontId="21" fillId="0" borderId="21">
      <alignment horizontal="center"/>
    </xf>
    <xf numFmtId="49" fontId="21" fillId="0" borderId="0"/>
    <xf numFmtId="0" fontId="21" fillId="0" borderId="0">
      <alignment horizontal="right"/>
    </xf>
    <xf numFmtId="0" fontId="21" fillId="0" borderId="22">
      <alignment horizontal="center"/>
    </xf>
    <xf numFmtId="0" fontId="21" fillId="0" borderId="27">
      <alignment wrapText="1"/>
    </xf>
    <xf numFmtId="49" fontId="21" fillId="0" borderId="23">
      <alignment horizontal="center"/>
    </xf>
    <xf numFmtId="0" fontId="21" fillId="0" borderId="33">
      <alignment wrapText="1"/>
    </xf>
    <xf numFmtId="49" fontId="21" fillId="0" borderId="21">
      <alignment horizontal="center"/>
    </xf>
    <xf numFmtId="0" fontId="21" fillId="0" borderId="28">
      <alignment horizontal="left"/>
    </xf>
    <xf numFmtId="49" fontId="21" fillId="0" borderId="28"/>
    <xf numFmtId="0" fontId="21" fillId="0" borderId="21">
      <alignment horizontal="center"/>
    </xf>
    <xf numFmtId="49" fontId="21" fillId="0" borderId="24">
      <alignment horizontal="center"/>
    </xf>
    <xf numFmtId="0" fontId="24" fillId="0" borderId="0"/>
    <xf numFmtId="0" fontId="24" fillId="0" borderId="34"/>
    <xf numFmtId="49" fontId="21" fillId="0" borderId="25">
      <alignment horizontal="center" vertical="center" wrapText="1"/>
    </xf>
    <xf numFmtId="49" fontId="21" fillId="0" borderId="25">
      <alignment horizontal="center" vertical="center" wrapText="1"/>
    </xf>
    <xf numFmtId="49" fontId="21" fillId="0" borderId="25">
      <alignment horizontal="center" vertical="center" wrapText="1"/>
    </xf>
    <xf numFmtId="49" fontId="21" fillId="0" borderId="19">
      <alignment horizontal="center" vertical="center" wrapText="1"/>
    </xf>
    <xf numFmtId="0" fontId="21" fillId="0" borderId="35">
      <alignment horizontal="left" wrapText="1"/>
    </xf>
    <xf numFmtId="49" fontId="21" fillId="0" borderId="36">
      <alignment horizontal="center" wrapText="1"/>
    </xf>
    <xf numFmtId="49" fontId="21" fillId="0" borderId="37">
      <alignment horizontal="center"/>
    </xf>
    <xf numFmtId="4" fontId="21" fillId="0" borderId="25">
      <alignment horizontal="right"/>
    </xf>
    <xf numFmtId="4" fontId="21" fillId="0" borderId="38">
      <alignment horizontal="right"/>
    </xf>
    <xf numFmtId="0" fontId="21" fillId="0" borderId="39">
      <alignment horizontal="left" wrapText="1"/>
    </xf>
    <xf numFmtId="0" fontId="21" fillId="0" borderId="40">
      <alignment horizontal="left" wrapText="1" indent="1"/>
    </xf>
    <xf numFmtId="49" fontId="21" fillId="0" borderId="41">
      <alignment horizontal="center" wrapText="1"/>
    </xf>
    <xf numFmtId="49" fontId="21" fillId="0" borderId="42">
      <alignment horizontal="center"/>
    </xf>
    <xf numFmtId="49" fontId="21" fillId="0" borderId="43">
      <alignment horizontal="center"/>
    </xf>
    <xf numFmtId="0" fontId="21" fillId="0" borderId="44">
      <alignment horizontal="left" wrapText="1" indent="1"/>
    </xf>
    <xf numFmtId="0" fontId="21" fillId="0" borderId="38">
      <alignment horizontal="left" wrapText="1" indent="2"/>
    </xf>
    <xf numFmtId="49" fontId="21" fillId="0" borderId="45">
      <alignment horizontal="center"/>
    </xf>
    <xf numFmtId="49" fontId="21" fillId="0" borderId="25">
      <alignment horizontal="center"/>
    </xf>
    <xf numFmtId="0" fontId="21" fillId="0" borderId="21">
      <alignment horizontal="left" wrapText="1" indent="2"/>
    </xf>
    <xf numFmtId="0" fontId="21" fillId="0" borderId="34"/>
    <xf numFmtId="0" fontId="21" fillId="8" borderId="34"/>
    <xf numFmtId="0" fontId="21" fillId="8" borderId="46"/>
    <xf numFmtId="0" fontId="21" fillId="8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7">
      <alignment horizontal="left"/>
    </xf>
    <xf numFmtId="49" fontId="21" fillId="0" borderId="27"/>
    <xf numFmtId="0" fontId="21" fillId="0" borderId="27"/>
    <xf numFmtId="0" fontId="19" fillId="0" borderId="27"/>
    <xf numFmtId="0" fontId="21" fillId="0" borderId="47">
      <alignment horizontal="left" wrapText="1"/>
    </xf>
    <xf numFmtId="49" fontId="21" fillId="0" borderId="37">
      <alignment horizontal="center" wrapText="1"/>
    </xf>
    <xf numFmtId="4" fontId="21" fillId="0" borderId="48">
      <alignment horizontal="right"/>
    </xf>
    <xf numFmtId="4" fontId="21" fillId="0" borderId="49">
      <alignment horizontal="right"/>
    </xf>
    <xf numFmtId="0" fontId="21" fillId="0" borderId="50">
      <alignment horizontal="left" wrapText="1"/>
    </xf>
    <xf numFmtId="49" fontId="21" fillId="0" borderId="45">
      <alignment horizontal="center" wrapText="1"/>
    </xf>
    <xf numFmtId="49" fontId="21" fillId="0" borderId="38">
      <alignment horizontal="center"/>
    </xf>
    <xf numFmtId="0" fontId="21" fillId="0" borderId="49">
      <alignment horizontal="left" wrapText="1" indent="2"/>
    </xf>
    <xf numFmtId="49" fontId="21" fillId="0" borderId="51">
      <alignment horizontal="center"/>
    </xf>
    <xf numFmtId="49" fontId="21" fillId="0" borderId="48">
      <alignment horizontal="center"/>
    </xf>
    <xf numFmtId="0" fontId="21" fillId="0" borderId="23">
      <alignment horizontal="left" wrapText="1" indent="2"/>
    </xf>
    <xf numFmtId="0" fontId="21" fillId="0" borderId="33"/>
    <xf numFmtId="0" fontId="21" fillId="0" borderId="52"/>
    <xf numFmtId="0" fontId="16" fillId="0" borderId="53">
      <alignment horizontal="left" wrapText="1"/>
    </xf>
    <xf numFmtId="0" fontId="21" fillId="0" borderId="54">
      <alignment horizontal="center" wrapText="1"/>
    </xf>
    <xf numFmtId="49" fontId="21" fillId="0" borderId="55">
      <alignment horizontal="center" wrapText="1"/>
    </xf>
    <xf numFmtId="4" fontId="21" fillId="0" borderId="37">
      <alignment horizontal="right"/>
    </xf>
    <xf numFmtId="4" fontId="21" fillId="0" borderId="56">
      <alignment horizontal="right"/>
    </xf>
    <xf numFmtId="0" fontId="16" fillId="0" borderId="21">
      <alignment horizontal="left" wrapText="1"/>
    </xf>
    <xf numFmtId="0" fontId="19" fillId="0" borderId="34"/>
    <xf numFmtId="0" fontId="19" fillId="0" borderId="28"/>
    <xf numFmtId="0" fontId="21" fillId="0" borderId="0">
      <alignment horizontal="center" wrapText="1"/>
    </xf>
    <xf numFmtId="0" fontId="16" fillId="0" borderId="0">
      <alignment horizontal="center"/>
    </xf>
    <xf numFmtId="0" fontId="16" fillId="0" borderId="27"/>
    <xf numFmtId="49" fontId="21" fillId="0" borderId="27">
      <alignment horizontal="left"/>
    </xf>
    <xf numFmtId="0" fontId="21" fillId="0" borderId="40">
      <alignment horizontal="left" wrapText="1"/>
    </xf>
    <xf numFmtId="0" fontId="21" fillId="0" borderId="44">
      <alignment horizontal="left" wrapText="1"/>
    </xf>
    <xf numFmtId="0" fontId="19" fillId="0" borderId="42"/>
    <xf numFmtId="0" fontId="19" fillId="0" borderId="43"/>
    <xf numFmtId="0" fontId="21" fillId="0" borderId="47">
      <alignment horizontal="left" wrapText="1" indent="1"/>
    </xf>
    <xf numFmtId="49" fontId="21" fillId="0" borderId="51">
      <alignment horizontal="center" wrapText="1"/>
    </xf>
    <xf numFmtId="0" fontId="21" fillId="0" borderId="50">
      <alignment horizontal="left" wrapText="1" indent="1"/>
    </xf>
    <xf numFmtId="0" fontId="21" fillId="0" borderId="40">
      <alignment horizontal="left" wrapText="1" indent="2"/>
    </xf>
    <xf numFmtId="0" fontId="21" fillId="0" borderId="44">
      <alignment horizontal="left" wrapText="1" indent="2"/>
    </xf>
    <xf numFmtId="0" fontId="21" fillId="0" borderId="57">
      <alignment horizontal="left" wrapText="1" indent="2"/>
    </xf>
    <xf numFmtId="49" fontId="21" fillId="0" borderId="51">
      <alignment horizontal="center" shrinkToFit="1"/>
    </xf>
    <xf numFmtId="49" fontId="21" fillId="0" borderId="48">
      <alignment horizontal="center" shrinkToFit="1"/>
    </xf>
    <xf numFmtId="0" fontId="21" fillId="0" borderId="50">
      <alignment horizontal="left" wrapText="1" indent="2"/>
    </xf>
    <xf numFmtId="0" fontId="16" fillId="0" borderId="26">
      <alignment horizontal="center" vertical="center" textRotation="90" wrapText="1"/>
    </xf>
    <xf numFmtId="0" fontId="21" fillId="0" borderId="25">
      <alignment horizontal="center" vertical="top" wrapText="1"/>
    </xf>
    <xf numFmtId="0" fontId="21" fillId="0" borderId="25">
      <alignment horizontal="center" vertical="top"/>
    </xf>
    <xf numFmtId="0" fontId="21" fillId="0" borderId="25">
      <alignment horizontal="center" vertical="top"/>
    </xf>
    <xf numFmtId="49" fontId="21" fillId="0" borderId="25">
      <alignment horizontal="center" vertical="top" wrapText="1"/>
    </xf>
    <xf numFmtId="0" fontId="21" fillId="0" borderId="25">
      <alignment horizontal="center" vertical="top" wrapText="1"/>
    </xf>
    <xf numFmtId="0" fontId="16" fillId="0" borderId="58"/>
    <xf numFmtId="49" fontId="16" fillId="0" borderId="36">
      <alignment horizontal="center"/>
    </xf>
    <xf numFmtId="49" fontId="25" fillId="0" borderId="59">
      <alignment horizontal="left" vertical="center" wrapText="1"/>
    </xf>
    <xf numFmtId="49" fontId="16" fillId="0" borderId="45">
      <alignment horizontal="center" vertical="center" wrapText="1"/>
    </xf>
    <xf numFmtId="49" fontId="21" fillId="0" borderId="60">
      <alignment horizontal="left" vertical="center" wrapText="1" indent="2"/>
    </xf>
    <xf numFmtId="49" fontId="21" fillId="0" borderId="41">
      <alignment horizontal="center" vertical="center" wrapText="1"/>
    </xf>
    <xf numFmtId="0" fontId="21" fillId="0" borderId="42"/>
    <xf numFmtId="4" fontId="21" fillId="0" borderId="42">
      <alignment horizontal="right"/>
    </xf>
    <xf numFmtId="4" fontId="21" fillId="0" borderId="43">
      <alignment horizontal="right"/>
    </xf>
    <xf numFmtId="49" fontId="21" fillId="0" borderId="57">
      <alignment horizontal="left" vertical="center" wrapText="1" indent="3"/>
    </xf>
    <xf numFmtId="49" fontId="21" fillId="0" borderId="51">
      <alignment horizontal="center" vertical="center" wrapText="1"/>
    </xf>
    <xf numFmtId="49" fontId="21" fillId="0" borderId="59">
      <alignment horizontal="left" vertical="center" wrapText="1" indent="3"/>
    </xf>
    <xf numFmtId="49" fontId="21" fillId="0" borderId="45">
      <alignment horizontal="center" vertical="center" wrapText="1"/>
    </xf>
    <xf numFmtId="49" fontId="21" fillId="0" borderId="61">
      <alignment horizontal="left" vertical="center" wrapText="1" indent="3"/>
    </xf>
    <xf numFmtId="0" fontId="25" fillId="0" borderId="58">
      <alignment horizontal="left" vertical="center" wrapText="1"/>
    </xf>
    <xf numFmtId="49" fontId="21" fillId="0" borderId="62">
      <alignment horizontal="center" vertical="center" wrapText="1"/>
    </xf>
    <xf numFmtId="4" fontId="21" fillId="0" borderId="19">
      <alignment horizontal="right"/>
    </xf>
    <xf numFmtId="4" fontId="21" fillId="0" borderId="63">
      <alignment horizontal="right"/>
    </xf>
    <xf numFmtId="0" fontId="16" fillId="0" borderId="28">
      <alignment horizontal="center" vertical="center" textRotation="90" wrapText="1"/>
    </xf>
    <xf numFmtId="49" fontId="21" fillId="0" borderId="28">
      <alignment horizontal="left" vertical="center" wrapText="1" indent="3"/>
    </xf>
    <xf numFmtId="49" fontId="21" fillId="0" borderId="34">
      <alignment horizontal="center" vertical="center" wrapText="1"/>
    </xf>
    <xf numFmtId="4" fontId="21" fillId="0" borderId="34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16" fillId="0" borderId="27">
      <alignment horizontal="center" vertical="center" textRotation="90" wrapText="1"/>
    </xf>
    <xf numFmtId="49" fontId="21" fillId="0" borderId="27">
      <alignment horizontal="left" vertical="center" wrapText="1" indent="3"/>
    </xf>
    <xf numFmtId="49" fontId="21" fillId="0" borderId="27">
      <alignment horizontal="center" vertical="center" wrapText="1"/>
    </xf>
    <xf numFmtId="4" fontId="21" fillId="0" borderId="27">
      <alignment horizontal="right"/>
    </xf>
    <xf numFmtId="49" fontId="16" fillId="0" borderId="36">
      <alignment horizontal="center" vertical="center" wrapText="1"/>
    </xf>
    <xf numFmtId="0" fontId="21" fillId="0" borderId="43"/>
    <xf numFmtId="0" fontId="16" fillId="0" borderId="28">
      <alignment horizontal="center" vertical="center" textRotation="90"/>
    </xf>
    <xf numFmtId="0" fontId="16" fillId="0" borderId="27">
      <alignment horizontal="center" vertical="center" textRotation="90"/>
    </xf>
    <xf numFmtId="0" fontId="16" fillId="0" borderId="26">
      <alignment horizontal="center" vertical="center" textRotation="90"/>
    </xf>
    <xf numFmtId="49" fontId="25" fillId="0" borderId="58">
      <alignment horizontal="left" vertical="center" wrapText="1"/>
    </xf>
    <xf numFmtId="0" fontId="16" fillId="0" borderId="25">
      <alignment horizontal="center" vertical="center" textRotation="90"/>
    </xf>
    <xf numFmtId="0" fontId="16" fillId="0" borderId="36">
      <alignment horizontal="center" vertical="center"/>
    </xf>
    <xf numFmtId="0" fontId="21" fillId="0" borderId="59">
      <alignment horizontal="left" vertical="center" wrapText="1"/>
    </xf>
    <xf numFmtId="0" fontId="21" fillId="0" borderId="41">
      <alignment horizontal="center" vertical="center"/>
    </xf>
    <xf numFmtId="0" fontId="21" fillId="0" borderId="51">
      <alignment horizontal="center" vertical="center"/>
    </xf>
    <xf numFmtId="0" fontId="21" fillId="0" borderId="45">
      <alignment horizontal="center" vertical="center"/>
    </xf>
    <xf numFmtId="0" fontId="21" fillId="0" borderId="61">
      <alignment horizontal="left" vertical="center" wrapText="1"/>
    </xf>
    <xf numFmtId="0" fontId="16" fillId="0" borderId="45">
      <alignment horizontal="center" vertical="center"/>
    </xf>
    <xf numFmtId="0" fontId="21" fillId="0" borderId="62">
      <alignment horizontal="center" vertical="center"/>
    </xf>
    <xf numFmtId="49" fontId="16" fillId="0" borderId="36">
      <alignment horizontal="center" vertical="center"/>
    </xf>
    <xf numFmtId="49" fontId="21" fillId="0" borderId="59">
      <alignment horizontal="left" vertical="center" wrapText="1"/>
    </xf>
    <xf numFmtId="49" fontId="21" fillId="0" borderId="41">
      <alignment horizontal="center" vertical="center"/>
    </xf>
    <xf numFmtId="49" fontId="21" fillId="0" borderId="51">
      <alignment horizontal="center" vertical="center"/>
    </xf>
    <xf numFmtId="49" fontId="21" fillId="0" borderId="45">
      <alignment horizontal="center" vertical="center"/>
    </xf>
    <xf numFmtId="49" fontId="21" fillId="0" borderId="61">
      <alignment horizontal="left" vertical="center" wrapText="1"/>
    </xf>
    <xf numFmtId="49" fontId="21" fillId="0" borderId="62">
      <alignment horizontal="center" vertical="center"/>
    </xf>
    <xf numFmtId="49" fontId="21" fillId="0" borderId="27">
      <alignment horizontal="center"/>
    </xf>
    <xf numFmtId="0" fontId="21" fillId="0" borderId="27">
      <alignment horizontal="center"/>
    </xf>
    <xf numFmtId="49" fontId="21" fillId="0" borderId="0">
      <alignment horizontal="left"/>
    </xf>
    <xf numFmtId="0" fontId="21" fillId="0" borderId="28">
      <alignment horizontal="center"/>
    </xf>
    <xf numFmtId="49" fontId="21" fillId="0" borderId="28">
      <alignment horizontal="center"/>
    </xf>
    <xf numFmtId="0" fontId="21" fillId="0" borderId="0">
      <alignment horizontal="center"/>
    </xf>
    <xf numFmtId="49" fontId="21" fillId="0" borderId="27"/>
    <xf numFmtId="0" fontId="26" fillId="0" borderId="27">
      <alignment wrapText="1"/>
    </xf>
    <xf numFmtId="0" fontId="26" fillId="0" borderId="25">
      <alignment wrapText="1"/>
    </xf>
    <xf numFmtId="0" fontId="26" fillId="0" borderId="28">
      <alignment wrapText="1"/>
    </xf>
    <xf numFmtId="0" fontId="21" fillId="0" borderId="28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9" borderId="0"/>
    <xf numFmtId="0" fontId="19" fillId="9" borderId="27"/>
    <xf numFmtId="0" fontId="19" fillId="9" borderId="33"/>
    <xf numFmtId="0" fontId="19" fillId="9" borderId="28"/>
    <xf numFmtId="0" fontId="19" fillId="9" borderId="64"/>
    <xf numFmtId="0" fontId="19" fillId="9" borderId="65"/>
    <xf numFmtId="0" fontId="19" fillId="9" borderId="66"/>
    <xf numFmtId="0" fontId="19" fillId="9" borderId="67"/>
    <xf numFmtId="0" fontId="19" fillId="9" borderId="68"/>
    <xf numFmtId="0" fontId="19" fillId="9" borderId="69"/>
    <xf numFmtId="0" fontId="19" fillId="9" borderId="34"/>
    <xf numFmtId="0" fontId="19" fillId="9" borderId="70"/>
    <xf numFmtId="0" fontId="19" fillId="9" borderId="71"/>
    <xf numFmtId="0" fontId="19" fillId="9" borderId="72"/>
    <xf numFmtId="0" fontId="19" fillId="9" borderId="31"/>
    <xf numFmtId="0" fontId="19" fillId="9" borderId="73"/>
    <xf numFmtId="0" fontId="19" fillId="9" borderId="74"/>
    <xf numFmtId="0" fontId="19" fillId="9" borderId="32"/>
    <xf numFmtId="0" fontId="19" fillId="9" borderId="46"/>
    <xf numFmtId="0" fontId="19" fillId="10" borderId="65"/>
    <xf numFmtId="0" fontId="19" fillId="9" borderId="75"/>
    <xf numFmtId="0" fontId="19" fillId="10" borderId="27"/>
    <xf numFmtId="0" fontId="28" fillId="0" borderId="0"/>
    <xf numFmtId="0" fontId="29" fillId="0" borderId="0">
      <alignment horizontal="center" wrapText="1"/>
    </xf>
    <xf numFmtId="0" fontId="29" fillId="0" borderId="0">
      <alignment horizontal="center" wrapText="1"/>
    </xf>
    <xf numFmtId="0" fontId="30" fillId="0" borderId="27"/>
    <xf numFmtId="0" fontId="30" fillId="0" borderId="0"/>
    <xf numFmtId="0" fontId="31" fillId="0" borderId="0"/>
    <xf numFmtId="0" fontId="29" fillId="0" borderId="0">
      <alignment horizontal="left" wrapText="1"/>
    </xf>
    <xf numFmtId="0" fontId="32" fillId="0" borderId="0"/>
    <xf numFmtId="0" fontId="30" fillId="0" borderId="29"/>
    <xf numFmtId="0" fontId="33" fillId="0" borderId="19">
      <alignment horizontal="center"/>
    </xf>
    <xf numFmtId="0" fontId="31" fillId="0" borderId="30"/>
    <xf numFmtId="0" fontId="33" fillId="0" borderId="0">
      <alignment horizontal="left"/>
    </xf>
    <xf numFmtId="0" fontId="34" fillId="0" borderId="0">
      <alignment horizontal="center" vertical="top"/>
    </xf>
    <xf numFmtId="49" fontId="35" fillId="0" borderId="31">
      <alignment horizontal="right"/>
    </xf>
    <xf numFmtId="49" fontId="31" fillId="0" borderId="20">
      <alignment horizontal="center"/>
    </xf>
    <xf numFmtId="0" fontId="31" fillId="0" borderId="32"/>
    <xf numFmtId="49" fontId="31" fillId="0" borderId="0"/>
    <xf numFmtId="49" fontId="33" fillId="0" borderId="0">
      <alignment horizontal="right"/>
    </xf>
    <xf numFmtId="0" fontId="33" fillId="0" borderId="0"/>
    <xf numFmtId="0" fontId="33" fillId="0" borderId="0">
      <alignment horizontal="center"/>
    </xf>
    <xf numFmtId="0" fontId="33" fillId="0" borderId="31">
      <alignment horizontal="right"/>
    </xf>
    <xf numFmtId="166" fontId="33" fillId="0" borderId="21">
      <alignment horizontal="center"/>
    </xf>
    <xf numFmtId="49" fontId="33" fillId="0" borderId="0"/>
    <xf numFmtId="0" fontId="33" fillId="0" borderId="0">
      <alignment horizontal="right"/>
    </xf>
    <xf numFmtId="0" fontId="33" fillId="0" borderId="22">
      <alignment horizontal="center"/>
    </xf>
    <xf numFmtId="0" fontId="33" fillId="0" borderId="27">
      <alignment wrapText="1"/>
    </xf>
    <xf numFmtId="49" fontId="33" fillId="0" borderId="23">
      <alignment horizontal="center"/>
    </xf>
    <xf numFmtId="0" fontId="33" fillId="0" borderId="33">
      <alignment wrapText="1"/>
    </xf>
    <xf numFmtId="49" fontId="33" fillId="0" borderId="21">
      <alignment horizontal="center"/>
    </xf>
    <xf numFmtId="0" fontId="33" fillId="0" borderId="28">
      <alignment horizontal="left"/>
    </xf>
    <xf numFmtId="49" fontId="33" fillId="0" borderId="28"/>
    <xf numFmtId="0" fontId="33" fillId="0" borderId="21">
      <alignment horizontal="center"/>
    </xf>
    <xf numFmtId="49" fontId="33" fillId="0" borderId="24">
      <alignment horizontal="center"/>
    </xf>
    <xf numFmtId="0" fontId="36" fillId="0" borderId="0"/>
    <xf numFmtId="0" fontId="36" fillId="0" borderId="34"/>
    <xf numFmtId="49" fontId="33" fillId="0" borderId="25">
      <alignment horizontal="center" vertical="center" wrapText="1"/>
    </xf>
    <xf numFmtId="49" fontId="33" fillId="0" borderId="25">
      <alignment horizontal="center" vertical="center" wrapText="1"/>
    </xf>
    <xf numFmtId="49" fontId="33" fillId="0" borderId="25">
      <alignment horizontal="center" vertical="center" wrapText="1"/>
    </xf>
    <xf numFmtId="49" fontId="33" fillId="0" borderId="19">
      <alignment horizontal="center" vertical="center" wrapText="1"/>
    </xf>
    <xf numFmtId="0" fontId="33" fillId="0" borderId="35">
      <alignment horizontal="left" wrapText="1"/>
    </xf>
    <xf numFmtId="49" fontId="33" fillId="0" borderId="36">
      <alignment horizontal="center" wrapText="1"/>
    </xf>
    <xf numFmtId="49" fontId="33" fillId="0" borderId="37">
      <alignment horizontal="center"/>
    </xf>
    <xf numFmtId="4" fontId="33" fillId="0" borderId="25">
      <alignment horizontal="right"/>
    </xf>
    <xf numFmtId="4" fontId="33" fillId="0" borderId="38">
      <alignment horizontal="right"/>
    </xf>
    <xf numFmtId="0" fontId="33" fillId="0" borderId="39">
      <alignment horizontal="left" wrapText="1"/>
    </xf>
    <xf numFmtId="0" fontId="33" fillId="0" borderId="40">
      <alignment horizontal="left" wrapText="1" indent="1"/>
    </xf>
    <xf numFmtId="49" fontId="33" fillId="0" borderId="41">
      <alignment horizontal="center" wrapText="1"/>
    </xf>
    <xf numFmtId="49" fontId="33" fillId="0" borderId="42">
      <alignment horizontal="center"/>
    </xf>
    <xf numFmtId="49" fontId="33" fillId="0" borderId="43">
      <alignment horizontal="center"/>
    </xf>
    <xf numFmtId="0" fontId="33" fillId="0" borderId="44">
      <alignment horizontal="left" wrapText="1" indent="1"/>
    </xf>
    <xf numFmtId="0" fontId="33" fillId="0" borderId="38">
      <alignment horizontal="left" wrapText="1" indent="2"/>
    </xf>
    <xf numFmtId="49" fontId="33" fillId="0" borderId="45">
      <alignment horizontal="center"/>
    </xf>
    <xf numFmtId="49" fontId="33" fillId="0" borderId="25">
      <alignment horizontal="center"/>
    </xf>
    <xf numFmtId="0" fontId="33" fillId="0" borderId="21">
      <alignment horizontal="left" wrapText="1" indent="2"/>
    </xf>
    <xf numFmtId="0" fontId="33" fillId="0" borderId="34"/>
    <xf numFmtId="0" fontId="33" fillId="8" borderId="34"/>
    <xf numFmtId="0" fontId="33" fillId="8" borderId="46"/>
    <xf numFmtId="0" fontId="33" fillId="8" borderId="0"/>
    <xf numFmtId="0" fontId="33" fillId="0" borderId="0">
      <alignment horizontal="left" wrapText="1"/>
    </xf>
    <xf numFmtId="49" fontId="33" fillId="0" borderId="0">
      <alignment horizontal="center" wrapText="1"/>
    </xf>
    <xf numFmtId="49" fontId="33" fillId="0" borderId="0">
      <alignment horizontal="center"/>
    </xf>
    <xf numFmtId="49" fontId="33" fillId="0" borderId="0">
      <alignment horizontal="right"/>
    </xf>
    <xf numFmtId="0" fontId="33" fillId="0" borderId="27">
      <alignment horizontal="left"/>
    </xf>
    <xf numFmtId="49" fontId="33" fillId="0" borderId="27"/>
    <xf numFmtId="0" fontId="33" fillId="0" borderId="27"/>
    <xf numFmtId="0" fontId="31" fillId="0" borderId="27"/>
    <xf numFmtId="0" fontId="33" fillId="0" borderId="47">
      <alignment horizontal="left" wrapText="1"/>
    </xf>
    <xf numFmtId="49" fontId="33" fillId="0" borderId="37">
      <alignment horizontal="center" wrapText="1"/>
    </xf>
    <xf numFmtId="4" fontId="33" fillId="0" borderId="48">
      <alignment horizontal="right"/>
    </xf>
    <xf numFmtId="4" fontId="33" fillId="0" borderId="49">
      <alignment horizontal="right"/>
    </xf>
    <xf numFmtId="0" fontId="33" fillId="0" borderId="50">
      <alignment horizontal="left" wrapText="1"/>
    </xf>
    <xf numFmtId="49" fontId="33" fillId="0" borderId="45">
      <alignment horizontal="center" wrapText="1"/>
    </xf>
    <xf numFmtId="49" fontId="33" fillId="0" borderId="38">
      <alignment horizontal="center"/>
    </xf>
    <xf numFmtId="0" fontId="33" fillId="0" borderId="49">
      <alignment horizontal="left" wrapText="1" indent="2"/>
    </xf>
    <xf numFmtId="49" fontId="33" fillId="0" borderId="51">
      <alignment horizontal="center"/>
    </xf>
    <xf numFmtId="49" fontId="33" fillId="0" borderId="48">
      <alignment horizontal="center"/>
    </xf>
    <xf numFmtId="0" fontId="33" fillId="0" borderId="23">
      <alignment horizontal="left" wrapText="1" indent="2"/>
    </xf>
    <xf numFmtId="0" fontId="33" fillId="0" borderId="33"/>
    <xf numFmtId="0" fontId="33" fillId="0" borderId="52"/>
    <xf numFmtId="0" fontId="28" fillId="0" borderId="53">
      <alignment horizontal="left" wrapText="1"/>
    </xf>
    <xf numFmtId="0" fontId="33" fillId="0" borderId="54">
      <alignment horizontal="center" wrapText="1"/>
    </xf>
    <xf numFmtId="49" fontId="33" fillId="0" borderId="55">
      <alignment horizontal="center" wrapText="1"/>
    </xf>
    <xf numFmtId="4" fontId="33" fillId="0" borderId="37">
      <alignment horizontal="right"/>
    </xf>
    <xf numFmtId="4" fontId="33" fillId="0" borderId="56">
      <alignment horizontal="right"/>
    </xf>
    <xf numFmtId="0" fontId="28" fillId="0" borderId="21">
      <alignment horizontal="left" wrapText="1"/>
    </xf>
    <xf numFmtId="0" fontId="31" fillId="0" borderId="34"/>
    <xf numFmtId="0" fontId="31" fillId="0" borderId="28"/>
    <xf numFmtId="0" fontId="33" fillId="0" borderId="0">
      <alignment horizontal="center" wrapText="1"/>
    </xf>
    <xf numFmtId="0" fontId="28" fillId="0" borderId="0">
      <alignment horizontal="center"/>
    </xf>
    <xf numFmtId="0" fontId="28" fillId="0" borderId="27"/>
    <xf numFmtId="49" fontId="33" fillId="0" borderId="27">
      <alignment horizontal="left"/>
    </xf>
    <xf numFmtId="0" fontId="33" fillId="0" borderId="40">
      <alignment horizontal="left" wrapText="1"/>
    </xf>
    <xf numFmtId="0" fontId="33" fillId="0" borderId="44">
      <alignment horizontal="left" wrapText="1"/>
    </xf>
    <xf numFmtId="0" fontId="31" fillId="0" borderId="42"/>
    <xf numFmtId="0" fontId="31" fillId="0" borderId="43"/>
    <xf numFmtId="0" fontId="33" fillId="0" borderId="47">
      <alignment horizontal="left" wrapText="1" indent="1"/>
    </xf>
    <xf numFmtId="49" fontId="33" fillId="0" borderId="51">
      <alignment horizontal="center" wrapText="1"/>
    </xf>
    <xf numFmtId="0" fontId="33" fillId="0" borderId="50">
      <alignment horizontal="left" wrapText="1" indent="1"/>
    </xf>
    <xf numFmtId="0" fontId="33" fillId="0" borderId="40">
      <alignment horizontal="left" wrapText="1" indent="2"/>
    </xf>
    <xf numFmtId="0" fontId="33" fillId="0" borderId="44">
      <alignment horizontal="left" wrapText="1" indent="2"/>
    </xf>
    <xf numFmtId="0" fontId="33" fillId="0" borderId="57">
      <alignment horizontal="left" wrapText="1" indent="2"/>
    </xf>
    <xf numFmtId="49" fontId="33" fillId="0" borderId="51">
      <alignment horizontal="center" shrinkToFit="1"/>
    </xf>
    <xf numFmtId="49" fontId="33" fillId="0" borderId="48">
      <alignment horizontal="center" shrinkToFit="1"/>
    </xf>
    <xf numFmtId="0" fontId="33" fillId="0" borderId="50">
      <alignment horizontal="left" wrapText="1" indent="2"/>
    </xf>
    <xf numFmtId="0" fontId="28" fillId="0" borderId="26">
      <alignment horizontal="center" vertical="center" textRotation="90" wrapText="1"/>
    </xf>
    <xf numFmtId="0" fontId="33" fillId="0" borderId="25">
      <alignment horizontal="center" vertical="top" wrapText="1"/>
    </xf>
    <xf numFmtId="0" fontId="33" fillId="0" borderId="25">
      <alignment horizontal="center" vertical="top"/>
    </xf>
    <xf numFmtId="0" fontId="33" fillId="0" borderId="25">
      <alignment horizontal="center" vertical="top"/>
    </xf>
    <xf numFmtId="49" fontId="33" fillId="0" borderId="25">
      <alignment horizontal="center" vertical="top" wrapText="1"/>
    </xf>
    <xf numFmtId="0" fontId="33" fillId="0" borderId="25">
      <alignment horizontal="center" vertical="top" wrapText="1"/>
    </xf>
    <xf numFmtId="0" fontId="28" fillId="0" borderId="58"/>
    <xf numFmtId="49" fontId="28" fillId="0" borderId="36">
      <alignment horizontal="center"/>
    </xf>
    <xf numFmtId="49" fontId="37" fillId="0" borderId="59">
      <alignment horizontal="left" vertical="center" wrapText="1"/>
    </xf>
    <xf numFmtId="49" fontId="28" fillId="0" borderId="45">
      <alignment horizontal="center" vertical="center" wrapText="1"/>
    </xf>
    <xf numFmtId="49" fontId="33" fillId="0" borderId="60">
      <alignment horizontal="left" vertical="center" wrapText="1" indent="2"/>
    </xf>
    <xf numFmtId="49" fontId="33" fillId="0" borderId="41">
      <alignment horizontal="center" vertical="center" wrapText="1"/>
    </xf>
    <xf numFmtId="0" fontId="33" fillId="0" borderId="42"/>
    <xf numFmtId="4" fontId="33" fillId="0" borderId="42">
      <alignment horizontal="right"/>
    </xf>
    <xf numFmtId="4" fontId="33" fillId="0" borderId="43">
      <alignment horizontal="right"/>
    </xf>
    <xf numFmtId="49" fontId="33" fillId="0" borderId="57">
      <alignment horizontal="left" vertical="center" wrapText="1" indent="3"/>
    </xf>
    <xf numFmtId="49" fontId="33" fillId="0" borderId="51">
      <alignment horizontal="center" vertical="center" wrapText="1"/>
    </xf>
    <xf numFmtId="49" fontId="33" fillId="0" borderId="59">
      <alignment horizontal="left" vertical="center" wrapText="1" indent="3"/>
    </xf>
    <xf numFmtId="49" fontId="33" fillId="0" borderId="45">
      <alignment horizontal="center" vertical="center" wrapText="1"/>
    </xf>
    <xf numFmtId="49" fontId="33" fillId="0" borderId="61">
      <alignment horizontal="left" vertical="center" wrapText="1" indent="3"/>
    </xf>
    <xf numFmtId="0" fontId="37" fillId="0" borderId="58">
      <alignment horizontal="left" vertical="center" wrapText="1"/>
    </xf>
    <xf numFmtId="49" fontId="33" fillId="0" borderId="62">
      <alignment horizontal="center" vertical="center" wrapText="1"/>
    </xf>
    <xf numFmtId="4" fontId="33" fillId="0" borderId="19">
      <alignment horizontal="right"/>
    </xf>
    <xf numFmtId="4" fontId="33" fillId="0" borderId="63">
      <alignment horizontal="right"/>
    </xf>
    <xf numFmtId="0" fontId="28" fillId="0" borderId="28">
      <alignment horizontal="center" vertical="center" textRotation="90" wrapText="1"/>
    </xf>
    <xf numFmtId="49" fontId="33" fillId="0" borderId="28">
      <alignment horizontal="left" vertical="center" wrapText="1" indent="3"/>
    </xf>
    <xf numFmtId="49" fontId="33" fillId="0" borderId="34">
      <alignment horizontal="center" vertical="center" wrapText="1"/>
    </xf>
    <xf numFmtId="4" fontId="33" fillId="0" borderId="34">
      <alignment horizontal="right"/>
    </xf>
    <xf numFmtId="0" fontId="33" fillId="0" borderId="0">
      <alignment vertical="center"/>
    </xf>
    <xf numFmtId="49" fontId="33" fillId="0" borderId="0">
      <alignment horizontal="left" vertical="center" wrapText="1" indent="3"/>
    </xf>
    <xf numFmtId="49" fontId="33" fillId="0" borderId="0">
      <alignment horizontal="center" vertical="center" wrapText="1"/>
    </xf>
    <xf numFmtId="4" fontId="33" fillId="0" borderId="0">
      <alignment horizontal="right" shrinkToFit="1"/>
    </xf>
    <xf numFmtId="0" fontId="28" fillId="0" borderId="27">
      <alignment horizontal="center" vertical="center" textRotation="90" wrapText="1"/>
    </xf>
    <xf numFmtId="49" fontId="33" fillId="0" borderId="27">
      <alignment horizontal="left" vertical="center" wrapText="1" indent="3"/>
    </xf>
    <xf numFmtId="49" fontId="33" fillId="0" borderId="27">
      <alignment horizontal="center" vertical="center" wrapText="1"/>
    </xf>
    <xf numFmtId="4" fontId="33" fillId="0" borderId="27">
      <alignment horizontal="right"/>
    </xf>
    <xf numFmtId="49" fontId="28" fillId="0" borderId="36">
      <alignment horizontal="center" vertical="center" wrapText="1"/>
    </xf>
    <xf numFmtId="0" fontId="33" fillId="0" borderId="43"/>
    <xf numFmtId="0" fontId="28" fillId="0" borderId="28">
      <alignment horizontal="center" vertical="center" textRotation="90"/>
    </xf>
    <xf numFmtId="0" fontId="28" fillId="0" borderId="27">
      <alignment horizontal="center" vertical="center" textRotation="90"/>
    </xf>
    <xf numFmtId="0" fontId="28" fillId="0" borderId="26">
      <alignment horizontal="center" vertical="center" textRotation="90"/>
    </xf>
    <xf numFmtId="49" fontId="37" fillId="0" borderId="58">
      <alignment horizontal="left" vertical="center" wrapText="1"/>
    </xf>
    <xf numFmtId="0" fontId="28" fillId="0" borderId="25">
      <alignment horizontal="center" vertical="center" textRotation="90"/>
    </xf>
    <xf numFmtId="0" fontId="28" fillId="0" borderId="36">
      <alignment horizontal="center" vertical="center"/>
    </xf>
    <xf numFmtId="0" fontId="33" fillId="0" borderId="59">
      <alignment horizontal="left" vertical="center" wrapText="1"/>
    </xf>
    <xf numFmtId="0" fontId="33" fillId="0" borderId="41">
      <alignment horizontal="center" vertical="center"/>
    </xf>
    <xf numFmtId="0" fontId="33" fillId="0" borderId="51">
      <alignment horizontal="center" vertical="center"/>
    </xf>
    <xf numFmtId="0" fontId="33" fillId="0" borderId="45">
      <alignment horizontal="center" vertical="center"/>
    </xf>
    <xf numFmtId="0" fontId="33" fillId="0" borderId="61">
      <alignment horizontal="left" vertical="center" wrapText="1"/>
    </xf>
    <xf numFmtId="0" fontId="28" fillId="0" borderId="45">
      <alignment horizontal="center" vertical="center"/>
    </xf>
    <xf numFmtId="0" fontId="33" fillId="0" borderId="62">
      <alignment horizontal="center" vertical="center"/>
    </xf>
    <xf numFmtId="49" fontId="28" fillId="0" borderId="36">
      <alignment horizontal="center" vertical="center"/>
    </xf>
    <xf numFmtId="49" fontId="33" fillId="0" borderId="59">
      <alignment horizontal="left" vertical="center" wrapText="1"/>
    </xf>
    <xf numFmtId="49" fontId="33" fillId="0" borderId="41">
      <alignment horizontal="center" vertical="center"/>
    </xf>
    <xf numFmtId="49" fontId="33" fillId="0" borderId="51">
      <alignment horizontal="center" vertical="center"/>
    </xf>
    <xf numFmtId="49" fontId="33" fillId="0" borderId="45">
      <alignment horizontal="center" vertical="center"/>
    </xf>
    <xf numFmtId="49" fontId="33" fillId="0" borderId="61">
      <alignment horizontal="left" vertical="center" wrapText="1"/>
    </xf>
    <xf numFmtId="49" fontId="33" fillId="0" borderId="62">
      <alignment horizontal="center" vertical="center"/>
    </xf>
    <xf numFmtId="49" fontId="33" fillId="0" borderId="27">
      <alignment horizontal="center"/>
    </xf>
    <xf numFmtId="0" fontId="33" fillId="0" borderId="27">
      <alignment horizontal="center"/>
    </xf>
    <xf numFmtId="49" fontId="33" fillId="0" borderId="0">
      <alignment horizontal="left"/>
    </xf>
    <xf numFmtId="0" fontId="33" fillId="0" borderId="28">
      <alignment horizontal="center"/>
    </xf>
    <xf numFmtId="49" fontId="33" fillId="0" borderId="28">
      <alignment horizontal="center"/>
    </xf>
    <xf numFmtId="0" fontId="33" fillId="0" borderId="0">
      <alignment horizontal="center"/>
    </xf>
    <xf numFmtId="49" fontId="33" fillId="0" borderId="27"/>
    <xf numFmtId="0" fontId="27" fillId="0" borderId="27">
      <alignment wrapText="1"/>
    </xf>
    <xf numFmtId="0" fontId="27" fillId="0" borderId="25">
      <alignment wrapText="1"/>
    </xf>
    <xf numFmtId="0" fontId="27" fillId="0" borderId="28">
      <alignment wrapText="1"/>
    </xf>
    <xf numFmtId="0" fontId="33" fillId="0" borderId="28"/>
    <xf numFmtId="0" fontId="31" fillId="0" borderId="0"/>
    <xf numFmtId="0" fontId="31" fillId="0" borderId="0"/>
    <xf numFmtId="0" fontId="31" fillId="9" borderId="0"/>
    <xf numFmtId="0" fontId="31" fillId="9" borderId="27"/>
    <xf numFmtId="0" fontId="31" fillId="9" borderId="33"/>
    <xf numFmtId="0" fontId="31" fillId="9" borderId="28"/>
    <xf numFmtId="0" fontId="31" fillId="9" borderId="64"/>
    <xf numFmtId="0" fontId="31" fillId="9" borderId="65"/>
    <xf numFmtId="0" fontId="31" fillId="9" borderId="66"/>
    <xf numFmtId="0" fontId="31" fillId="9" borderId="67"/>
    <xf numFmtId="0" fontId="31" fillId="9" borderId="68"/>
    <xf numFmtId="0" fontId="31" fillId="9" borderId="69"/>
    <xf numFmtId="0" fontId="31" fillId="9" borderId="34"/>
    <xf numFmtId="0" fontId="31" fillId="9" borderId="70"/>
    <xf numFmtId="0" fontId="31" fillId="9" borderId="71"/>
    <xf numFmtId="0" fontId="31" fillId="9" borderId="72"/>
    <xf numFmtId="0" fontId="31" fillId="9" borderId="31"/>
    <xf numFmtId="0" fontId="31" fillId="9" borderId="73"/>
    <xf numFmtId="0" fontId="31" fillId="9" borderId="74"/>
    <xf numFmtId="0" fontId="31" fillId="9" borderId="32"/>
    <xf numFmtId="0" fontId="31" fillId="9" borderId="46"/>
    <xf numFmtId="0" fontId="31" fillId="10" borderId="65"/>
    <xf numFmtId="0" fontId="31" fillId="9" borderId="75"/>
    <xf numFmtId="0" fontId="31" fillId="10" borderId="27"/>
    <xf numFmtId="0" fontId="28" fillId="0" borderId="0"/>
    <xf numFmtId="0" fontId="29" fillId="0" borderId="0">
      <alignment horizontal="center" wrapText="1"/>
    </xf>
    <xf numFmtId="0" fontId="29" fillId="0" borderId="0">
      <alignment horizontal="center" wrapText="1"/>
    </xf>
    <xf numFmtId="0" fontId="30" fillId="0" borderId="27"/>
    <xf numFmtId="0" fontId="30" fillId="0" borderId="0"/>
    <xf numFmtId="0" fontId="31" fillId="0" borderId="0"/>
    <xf numFmtId="0" fontId="29" fillId="0" borderId="0">
      <alignment horizontal="left" wrapText="1"/>
    </xf>
    <xf numFmtId="0" fontId="32" fillId="0" borderId="0"/>
    <xf numFmtId="0" fontId="30" fillId="0" borderId="29"/>
    <xf numFmtId="0" fontId="33" fillId="0" borderId="19">
      <alignment horizontal="center"/>
    </xf>
    <xf numFmtId="0" fontId="31" fillId="0" borderId="30"/>
    <xf numFmtId="0" fontId="33" fillId="0" borderId="0">
      <alignment horizontal="left"/>
    </xf>
    <xf numFmtId="0" fontId="34" fillId="0" borderId="0">
      <alignment horizontal="center" vertical="top"/>
    </xf>
    <xf numFmtId="49" fontId="35" fillId="0" borderId="31">
      <alignment horizontal="right"/>
    </xf>
    <xf numFmtId="49" fontId="31" fillId="0" borderId="20">
      <alignment horizontal="center"/>
    </xf>
    <xf numFmtId="0" fontId="31" fillId="0" borderId="32"/>
    <xf numFmtId="49" fontId="31" fillId="0" borderId="0"/>
    <xf numFmtId="49" fontId="33" fillId="0" borderId="0">
      <alignment horizontal="right"/>
    </xf>
    <xf numFmtId="0" fontId="33" fillId="0" borderId="0"/>
    <xf numFmtId="0" fontId="33" fillId="0" borderId="0">
      <alignment horizontal="center"/>
    </xf>
    <xf numFmtId="0" fontId="33" fillId="0" borderId="31">
      <alignment horizontal="right"/>
    </xf>
    <xf numFmtId="166" fontId="33" fillId="0" borderId="21">
      <alignment horizontal="center"/>
    </xf>
    <xf numFmtId="49" fontId="33" fillId="0" borderId="0"/>
    <xf numFmtId="0" fontId="33" fillId="0" borderId="0">
      <alignment horizontal="right"/>
    </xf>
    <xf numFmtId="0" fontId="33" fillId="0" borderId="22">
      <alignment horizontal="center"/>
    </xf>
    <xf numFmtId="0" fontId="33" fillId="0" borderId="27">
      <alignment wrapText="1"/>
    </xf>
    <xf numFmtId="49" fontId="33" fillId="0" borderId="23">
      <alignment horizontal="center"/>
    </xf>
    <xf numFmtId="0" fontId="33" fillId="0" borderId="33">
      <alignment wrapText="1"/>
    </xf>
    <xf numFmtId="49" fontId="33" fillId="0" borderId="21">
      <alignment horizontal="center"/>
    </xf>
    <xf numFmtId="0" fontId="33" fillId="0" borderId="28">
      <alignment horizontal="left"/>
    </xf>
    <xf numFmtId="49" fontId="33" fillId="0" borderId="28"/>
    <xf numFmtId="0" fontId="33" fillId="0" borderId="21">
      <alignment horizontal="center"/>
    </xf>
    <xf numFmtId="49" fontId="33" fillId="0" borderId="24">
      <alignment horizontal="center"/>
    </xf>
    <xf numFmtId="0" fontId="36" fillId="0" borderId="0"/>
    <xf numFmtId="0" fontId="36" fillId="0" borderId="34"/>
    <xf numFmtId="49" fontId="33" fillId="0" borderId="25">
      <alignment horizontal="center" vertical="center" wrapText="1"/>
    </xf>
    <xf numFmtId="49" fontId="33" fillId="0" borderId="25">
      <alignment horizontal="center" vertical="center" wrapText="1"/>
    </xf>
    <xf numFmtId="49" fontId="33" fillId="0" borderId="25">
      <alignment horizontal="center" vertical="center" wrapText="1"/>
    </xf>
    <xf numFmtId="49" fontId="33" fillId="0" borderId="19">
      <alignment horizontal="center" vertical="center" wrapText="1"/>
    </xf>
    <xf numFmtId="0" fontId="33" fillId="0" borderId="35">
      <alignment horizontal="left" wrapText="1"/>
    </xf>
    <xf numFmtId="49" fontId="33" fillId="0" borderId="36">
      <alignment horizontal="center" wrapText="1"/>
    </xf>
    <xf numFmtId="49" fontId="33" fillId="0" borderId="37">
      <alignment horizontal="center"/>
    </xf>
    <xf numFmtId="4" fontId="33" fillId="0" borderId="25">
      <alignment horizontal="right"/>
    </xf>
    <xf numFmtId="4" fontId="33" fillId="0" borderId="38">
      <alignment horizontal="right"/>
    </xf>
    <xf numFmtId="0" fontId="33" fillId="0" borderId="39">
      <alignment horizontal="left" wrapText="1"/>
    </xf>
    <xf numFmtId="0" fontId="33" fillId="0" borderId="40">
      <alignment horizontal="left" wrapText="1" indent="1"/>
    </xf>
    <xf numFmtId="49" fontId="33" fillId="0" borderId="41">
      <alignment horizontal="center" wrapText="1"/>
    </xf>
    <xf numFmtId="49" fontId="33" fillId="0" borderId="42">
      <alignment horizontal="center"/>
    </xf>
    <xf numFmtId="49" fontId="33" fillId="0" borderId="43">
      <alignment horizontal="center"/>
    </xf>
    <xf numFmtId="0" fontId="33" fillId="0" borderId="44">
      <alignment horizontal="left" wrapText="1" indent="1"/>
    </xf>
    <xf numFmtId="0" fontId="33" fillId="0" borderId="38">
      <alignment horizontal="left" wrapText="1" indent="2"/>
    </xf>
    <xf numFmtId="49" fontId="33" fillId="0" borderId="45">
      <alignment horizontal="center"/>
    </xf>
    <xf numFmtId="49" fontId="33" fillId="0" borderId="25">
      <alignment horizontal="center"/>
    </xf>
    <xf numFmtId="0" fontId="33" fillId="0" borderId="21">
      <alignment horizontal="left" wrapText="1" indent="2"/>
    </xf>
    <xf numFmtId="0" fontId="33" fillId="0" borderId="34"/>
    <xf numFmtId="0" fontId="33" fillId="8" borderId="34"/>
    <xf numFmtId="0" fontId="33" fillId="8" borderId="46"/>
    <xf numFmtId="0" fontId="33" fillId="8" borderId="0"/>
    <xf numFmtId="0" fontId="33" fillId="0" borderId="0">
      <alignment horizontal="left" wrapText="1"/>
    </xf>
    <xf numFmtId="49" fontId="33" fillId="0" borderId="0">
      <alignment horizontal="center" wrapText="1"/>
    </xf>
    <xf numFmtId="49" fontId="33" fillId="0" borderId="0">
      <alignment horizontal="center"/>
    </xf>
    <xf numFmtId="49" fontId="33" fillId="0" borderId="0">
      <alignment horizontal="right"/>
    </xf>
    <xf numFmtId="0" fontId="33" fillId="0" borderId="27">
      <alignment horizontal="left"/>
    </xf>
    <xf numFmtId="49" fontId="33" fillId="0" borderId="27"/>
    <xf numFmtId="0" fontId="33" fillId="0" borderId="27"/>
    <xf numFmtId="0" fontId="31" fillId="0" borderId="27"/>
    <xf numFmtId="0" fontId="33" fillId="0" borderId="47">
      <alignment horizontal="left" wrapText="1"/>
    </xf>
    <xf numFmtId="49" fontId="33" fillId="0" borderId="37">
      <alignment horizontal="center" wrapText="1"/>
    </xf>
    <xf numFmtId="4" fontId="33" fillId="0" borderId="48">
      <alignment horizontal="right"/>
    </xf>
    <xf numFmtId="4" fontId="33" fillId="0" borderId="49">
      <alignment horizontal="right"/>
    </xf>
    <xf numFmtId="0" fontId="33" fillId="0" borderId="50">
      <alignment horizontal="left" wrapText="1"/>
    </xf>
    <xf numFmtId="49" fontId="33" fillId="0" borderId="45">
      <alignment horizontal="center" wrapText="1"/>
    </xf>
    <xf numFmtId="49" fontId="33" fillId="0" borderId="38">
      <alignment horizontal="center"/>
    </xf>
    <xf numFmtId="0" fontId="33" fillId="0" borderId="49">
      <alignment horizontal="left" wrapText="1" indent="2"/>
    </xf>
    <xf numFmtId="49" fontId="33" fillId="0" borderId="51">
      <alignment horizontal="center"/>
    </xf>
    <xf numFmtId="49" fontId="33" fillId="0" borderId="48">
      <alignment horizontal="center"/>
    </xf>
    <xf numFmtId="0" fontId="33" fillId="0" borderId="23">
      <alignment horizontal="left" wrapText="1" indent="2"/>
    </xf>
    <xf numFmtId="0" fontId="33" fillId="0" borderId="33"/>
    <xf numFmtId="0" fontId="33" fillId="0" borderId="52"/>
    <xf numFmtId="0" fontId="28" fillId="0" borderId="53">
      <alignment horizontal="left" wrapText="1"/>
    </xf>
    <xf numFmtId="0" fontId="33" fillId="0" borderId="54">
      <alignment horizontal="center" wrapText="1"/>
    </xf>
    <xf numFmtId="49" fontId="33" fillId="0" borderId="55">
      <alignment horizontal="center" wrapText="1"/>
    </xf>
    <xf numFmtId="4" fontId="33" fillId="0" borderId="37">
      <alignment horizontal="right"/>
    </xf>
    <xf numFmtId="4" fontId="33" fillId="0" borderId="56">
      <alignment horizontal="right"/>
    </xf>
    <xf numFmtId="0" fontId="28" fillId="0" borderId="21">
      <alignment horizontal="left" wrapText="1"/>
    </xf>
    <xf numFmtId="0" fontId="31" fillId="0" borderId="34"/>
    <xf numFmtId="0" fontId="31" fillId="0" borderId="28"/>
    <xf numFmtId="0" fontId="33" fillId="0" borderId="0">
      <alignment horizontal="center" wrapText="1"/>
    </xf>
    <xf numFmtId="0" fontId="28" fillId="0" borderId="0">
      <alignment horizontal="center"/>
    </xf>
    <xf numFmtId="0" fontId="28" fillId="0" borderId="27"/>
    <xf numFmtId="49" fontId="33" fillId="0" borderId="27">
      <alignment horizontal="left"/>
    </xf>
    <xf numFmtId="0" fontId="33" fillId="0" borderId="40">
      <alignment horizontal="left" wrapText="1"/>
    </xf>
    <xf numFmtId="0" fontId="33" fillId="0" borderId="44">
      <alignment horizontal="left" wrapText="1"/>
    </xf>
    <xf numFmtId="0" fontId="31" fillId="0" borderId="42"/>
    <xf numFmtId="0" fontId="31" fillId="0" borderId="43"/>
    <xf numFmtId="0" fontId="33" fillId="0" borderId="47">
      <alignment horizontal="left" wrapText="1" indent="1"/>
    </xf>
    <xf numFmtId="49" fontId="33" fillId="0" borderId="51">
      <alignment horizontal="center" wrapText="1"/>
    </xf>
    <xf numFmtId="0" fontId="33" fillId="0" borderId="50">
      <alignment horizontal="left" wrapText="1" indent="1"/>
    </xf>
    <xf numFmtId="0" fontId="33" fillId="0" borderId="40">
      <alignment horizontal="left" wrapText="1" indent="2"/>
    </xf>
    <xf numFmtId="0" fontId="33" fillId="0" borderId="44">
      <alignment horizontal="left" wrapText="1" indent="2"/>
    </xf>
    <xf numFmtId="0" fontId="33" fillId="0" borderId="57">
      <alignment horizontal="left" wrapText="1" indent="2"/>
    </xf>
    <xf numFmtId="49" fontId="33" fillId="0" borderId="51">
      <alignment horizontal="center" shrinkToFit="1"/>
    </xf>
    <xf numFmtId="49" fontId="33" fillId="0" borderId="48">
      <alignment horizontal="center" shrinkToFit="1"/>
    </xf>
    <xf numFmtId="0" fontId="33" fillId="0" borderId="50">
      <alignment horizontal="left" wrapText="1" indent="2"/>
    </xf>
    <xf numFmtId="0" fontId="28" fillId="0" borderId="26">
      <alignment horizontal="center" vertical="center" textRotation="90" wrapText="1"/>
    </xf>
    <xf numFmtId="0" fontId="33" fillId="0" borderId="25">
      <alignment horizontal="center" vertical="top" wrapText="1"/>
    </xf>
    <xf numFmtId="0" fontId="33" fillId="0" borderId="25">
      <alignment horizontal="center" vertical="top"/>
    </xf>
    <xf numFmtId="0" fontId="33" fillId="0" borderId="25">
      <alignment horizontal="center" vertical="top"/>
    </xf>
    <xf numFmtId="49" fontId="33" fillId="0" borderId="25">
      <alignment horizontal="center" vertical="top" wrapText="1"/>
    </xf>
    <xf numFmtId="0" fontId="33" fillId="0" borderId="25">
      <alignment horizontal="center" vertical="top" wrapText="1"/>
    </xf>
    <xf numFmtId="0" fontId="28" fillId="0" borderId="58"/>
    <xf numFmtId="49" fontId="28" fillId="0" borderId="36">
      <alignment horizontal="center"/>
    </xf>
    <xf numFmtId="49" fontId="37" fillId="0" borderId="59">
      <alignment horizontal="left" vertical="center" wrapText="1"/>
    </xf>
    <xf numFmtId="49" fontId="28" fillId="0" borderId="45">
      <alignment horizontal="center" vertical="center" wrapText="1"/>
    </xf>
    <xf numFmtId="49" fontId="33" fillId="0" borderId="60">
      <alignment horizontal="left" vertical="center" wrapText="1" indent="2"/>
    </xf>
    <xf numFmtId="49" fontId="33" fillId="0" borderId="41">
      <alignment horizontal="center" vertical="center" wrapText="1"/>
    </xf>
    <xf numFmtId="0" fontId="33" fillId="0" borderId="42"/>
    <xf numFmtId="4" fontId="33" fillId="0" borderId="42">
      <alignment horizontal="right"/>
    </xf>
    <xf numFmtId="4" fontId="33" fillId="0" borderId="43">
      <alignment horizontal="right"/>
    </xf>
    <xf numFmtId="49" fontId="33" fillId="0" borderId="57">
      <alignment horizontal="left" vertical="center" wrapText="1" indent="3"/>
    </xf>
    <xf numFmtId="49" fontId="33" fillId="0" borderId="51">
      <alignment horizontal="center" vertical="center" wrapText="1"/>
    </xf>
    <xf numFmtId="49" fontId="33" fillId="0" borderId="59">
      <alignment horizontal="left" vertical="center" wrapText="1" indent="3"/>
    </xf>
    <xf numFmtId="49" fontId="33" fillId="0" borderId="45">
      <alignment horizontal="center" vertical="center" wrapText="1"/>
    </xf>
    <xf numFmtId="49" fontId="33" fillId="0" borderId="61">
      <alignment horizontal="left" vertical="center" wrapText="1" indent="3"/>
    </xf>
    <xf numFmtId="0" fontId="37" fillId="0" borderId="58">
      <alignment horizontal="left" vertical="center" wrapText="1"/>
    </xf>
    <xf numFmtId="49" fontId="33" fillId="0" borderId="62">
      <alignment horizontal="center" vertical="center" wrapText="1"/>
    </xf>
    <xf numFmtId="4" fontId="33" fillId="0" borderId="19">
      <alignment horizontal="right"/>
    </xf>
    <xf numFmtId="4" fontId="33" fillId="0" borderId="63">
      <alignment horizontal="right"/>
    </xf>
    <xf numFmtId="0" fontId="28" fillId="0" borderId="28">
      <alignment horizontal="center" vertical="center" textRotation="90" wrapText="1"/>
    </xf>
    <xf numFmtId="49" fontId="33" fillId="0" borderId="28">
      <alignment horizontal="left" vertical="center" wrapText="1" indent="3"/>
    </xf>
    <xf numFmtId="49" fontId="33" fillId="0" borderId="34">
      <alignment horizontal="center" vertical="center" wrapText="1"/>
    </xf>
    <xf numFmtId="4" fontId="33" fillId="0" borderId="34">
      <alignment horizontal="right"/>
    </xf>
    <xf numFmtId="0" fontId="33" fillId="0" borderId="0">
      <alignment vertical="center"/>
    </xf>
    <xf numFmtId="49" fontId="33" fillId="0" borderId="0">
      <alignment horizontal="left" vertical="center" wrapText="1" indent="3"/>
    </xf>
    <xf numFmtId="49" fontId="33" fillId="0" borderId="0">
      <alignment horizontal="center" vertical="center" wrapText="1"/>
    </xf>
    <xf numFmtId="4" fontId="33" fillId="0" borderId="0">
      <alignment horizontal="right" shrinkToFit="1"/>
    </xf>
    <xf numFmtId="0" fontId="28" fillId="0" borderId="27">
      <alignment horizontal="center" vertical="center" textRotation="90" wrapText="1"/>
    </xf>
    <xf numFmtId="49" fontId="33" fillId="0" borderId="27">
      <alignment horizontal="left" vertical="center" wrapText="1" indent="3"/>
    </xf>
    <xf numFmtId="49" fontId="33" fillId="0" borderId="27">
      <alignment horizontal="center" vertical="center" wrapText="1"/>
    </xf>
    <xf numFmtId="4" fontId="33" fillId="0" borderId="27">
      <alignment horizontal="right"/>
    </xf>
    <xf numFmtId="49" fontId="28" fillId="0" borderId="36">
      <alignment horizontal="center" vertical="center" wrapText="1"/>
    </xf>
    <xf numFmtId="0" fontId="33" fillId="0" borderId="43"/>
    <xf numFmtId="0" fontId="28" fillId="0" borderId="28">
      <alignment horizontal="center" vertical="center" textRotation="90"/>
    </xf>
    <xf numFmtId="0" fontId="28" fillId="0" borderId="27">
      <alignment horizontal="center" vertical="center" textRotation="90"/>
    </xf>
    <xf numFmtId="0" fontId="28" fillId="0" borderId="26">
      <alignment horizontal="center" vertical="center" textRotation="90"/>
    </xf>
    <xf numFmtId="49" fontId="37" fillId="0" borderId="58">
      <alignment horizontal="left" vertical="center" wrapText="1"/>
    </xf>
    <xf numFmtId="0" fontId="28" fillId="0" borderId="25">
      <alignment horizontal="center" vertical="center" textRotation="90"/>
    </xf>
    <xf numFmtId="0" fontId="28" fillId="0" borderId="36">
      <alignment horizontal="center" vertical="center"/>
    </xf>
    <xf numFmtId="0" fontId="33" fillId="0" borderId="59">
      <alignment horizontal="left" vertical="center" wrapText="1"/>
    </xf>
    <xf numFmtId="0" fontId="33" fillId="0" borderId="41">
      <alignment horizontal="center" vertical="center"/>
    </xf>
    <xf numFmtId="0" fontId="33" fillId="0" borderId="51">
      <alignment horizontal="center" vertical="center"/>
    </xf>
    <xf numFmtId="0" fontId="33" fillId="0" borderId="45">
      <alignment horizontal="center" vertical="center"/>
    </xf>
    <xf numFmtId="0" fontId="33" fillId="0" borderId="61">
      <alignment horizontal="left" vertical="center" wrapText="1"/>
    </xf>
    <xf numFmtId="0" fontId="28" fillId="0" borderId="45">
      <alignment horizontal="center" vertical="center"/>
    </xf>
    <xf numFmtId="0" fontId="33" fillId="0" borderId="62">
      <alignment horizontal="center" vertical="center"/>
    </xf>
    <xf numFmtId="49" fontId="28" fillId="0" borderId="36">
      <alignment horizontal="center" vertical="center"/>
    </xf>
    <xf numFmtId="49" fontId="33" fillId="0" borderId="59">
      <alignment horizontal="left" vertical="center" wrapText="1"/>
    </xf>
    <xf numFmtId="49" fontId="33" fillId="0" borderId="41">
      <alignment horizontal="center" vertical="center"/>
    </xf>
    <xf numFmtId="49" fontId="33" fillId="0" borderId="51">
      <alignment horizontal="center" vertical="center"/>
    </xf>
    <xf numFmtId="49" fontId="33" fillId="0" borderId="45">
      <alignment horizontal="center" vertical="center"/>
    </xf>
    <xf numFmtId="49" fontId="33" fillId="0" borderId="61">
      <alignment horizontal="left" vertical="center" wrapText="1"/>
    </xf>
    <xf numFmtId="49" fontId="33" fillId="0" borderId="62">
      <alignment horizontal="center" vertical="center"/>
    </xf>
    <xf numFmtId="49" fontId="33" fillId="0" borderId="27">
      <alignment horizontal="center"/>
    </xf>
    <xf numFmtId="0" fontId="33" fillId="0" borderId="27">
      <alignment horizontal="center"/>
    </xf>
    <xf numFmtId="49" fontId="33" fillId="0" borderId="0">
      <alignment horizontal="left"/>
    </xf>
    <xf numFmtId="0" fontId="33" fillId="0" borderId="28">
      <alignment horizontal="center"/>
    </xf>
    <xf numFmtId="49" fontId="33" fillId="0" borderId="28">
      <alignment horizontal="center"/>
    </xf>
    <xf numFmtId="0" fontId="33" fillId="0" borderId="0">
      <alignment horizontal="center"/>
    </xf>
    <xf numFmtId="49" fontId="33" fillId="0" borderId="27"/>
    <xf numFmtId="0" fontId="27" fillId="0" borderId="27">
      <alignment wrapText="1"/>
    </xf>
    <xf numFmtId="0" fontId="27" fillId="0" borderId="25">
      <alignment wrapText="1"/>
    </xf>
    <xf numFmtId="0" fontId="27" fillId="0" borderId="28">
      <alignment wrapText="1"/>
    </xf>
    <xf numFmtId="0" fontId="33" fillId="0" borderId="28"/>
    <xf numFmtId="0" fontId="31" fillId="0" borderId="0"/>
    <xf numFmtId="0" fontId="31" fillId="0" borderId="0"/>
    <xf numFmtId="0" fontId="31" fillId="9" borderId="0"/>
    <xf numFmtId="0" fontId="31" fillId="9" borderId="27"/>
    <xf numFmtId="0" fontId="31" fillId="9" borderId="33"/>
    <xf numFmtId="0" fontId="31" fillId="9" borderId="28"/>
    <xf numFmtId="0" fontId="31" fillId="9" borderId="64"/>
    <xf numFmtId="0" fontId="31" fillId="9" borderId="65"/>
    <xf numFmtId="0" fontId="31" fillId="9" borderId="66"/>
    <xf numFmtId="0" fontId="31" fillId="9" borderId="67"/>
    <xf numFmtId="0" fontId="31" fillId="9" borderId="68"/>
    <xf numFmtId="0" fontId="31" fillId="9" borderId="69"/>
    <xf numFmtId="0" fontId="31" fillId="9" borderId="34"/>
    <xf numFmtId="0" fontId="31" fillId="9" borderId="70"/>
    <xf numFmtId="0" fontId="31" fillId="9" borderId="71"/>
    <xf numFmtId="0" fontId="31" fillId="9" borderId="72"/>
    <xf numFmtId="0" fontId="31" fillId="9" borderId="31"/>
    <xf numFmtId="0" fontId="31" fillId="9" borderId="73"/>
    <xf numFmtId="0" fontId="31" fillId="9" borderId="74"/>
    <xf numFmtId="0" fontId="31" fillId="9" borderId="32"/>
    <xf numFmtId="0" fontId="31" fillId="9" borderId="46"/>
    <xf numFmtId="0" fontId="31" fillId="10" borderId="65"/>
    <xf numFmtId="0" fontId="31" fillId="9" borderId="75"/>
    <xf numFmtId="0" fontId="31" fillId="10" borderId="27"/>
    <xf numFmtId="0" fontId="28" fillId="0" borderId="0"/>
    <xf numFmtId="0" fontId="29" fillId="0" borderId="0">
      <alignment horizontal="center" wrapText="1"/>
    </xf>
    <xf numFmtId="0" fontId="29" fillId="0" borderId="0">
      <alignment horizontal="center" wrapText="1"/>
    </xf>
    <xf numFmtId="0" fontId="30" fillId="0" borderId="27"/>
    <xf numFmtId="0" fontId="30" fillId="0" borderId="0"/>
    <xf numFmtId="0" fontId="31" fillId="0" borderId="0"/>
    <xf numFmtId="0" fontId="29" fillId="0" borderId="0">
      <alignment horizontal="left" wrapText="1"/>
    </xf>
    <xf numFmtId="0" fontId="32" fillId="0" borderId="0"/>
    <xf numFmtId="0" fontId="30" fillId="0" borderId="29"/>
    <xf numFmtId="0" fontId="33" fillId="0" borderId="19">
      <alignment horizontal="center"/>
    </xf>
    <xf numFmtId="0" fontId="31" fillId="0" borderId="30"/>
    <xf numFmtId="0" fontId="33" fillId="0" borderId="0">
      <alignment horizontal="left"/>
    </xf>
    <xf numFmtId="0" fontId="34" fillId="0" borderId="0">
      <alignment horizontal="center" vertical="top"/>
    </xf>
    <xf numFmtId="49" fontId="35" fillId="0" borderId="31">
      <alignment horizontal="right"/>
    </xf>
    <xf numFmtId="49" fontId="31" fillId="0" borderId="20">
      <alignment horizontal="center"/>
    </xf>
    <xf numFmtId="0" fontId="31" fillId="0" borderId="32"/>
    <xf numFmtId="49" fontId="31" fillId="0" borderId="0"/>
    <xf numFmtId="49" fontId="33" fillId="0" borderId="0">
      <alignment horizontal="right"/>
    </xf>
    <xf numFmtId="0" fontId="33" fillId="0" borderId="0"/>
    <xf numFmtId="0" fontId="33" fillId="0" borderId="0">
      <alignment horizontal="center"/>
    </xf>
    <xf numFmtId="0" fontId="33" fillId="0" borderId="31">
      <alignment horizontal="right"/>
    </xf>
    <xf numFmtId="166" fontId="33" fillId="0" borderId="21">
      <alignment horizontal="center"/>
    </xf>
    <xf numFmtId="49" fontId="33" fillId="0" borderId="0"/>
    <xf numFmtId="0" fontId="33" fillId="0" borderId="0">
      <alignment horizontal="right"/>
    </xf>
    <xf numFmtId="0" fontId="33" fillId="0" borderId="22">
      <alignment horizontal="center"/>
    </xf>
    <xf numFmtId="0" fontId="33" fillId="0" borderId="27">
      <alignment wrapText="1"/>
    </xf>
    <xf numFmtId="49" fontId="33" fillId="0" borderId="23">
      <alignment horizontal="center"/>
    </xf>
    <xf numFmtId="0" fontId="33" fillId="0" borderId="33">
      <alignment wrapText="1"/>
    </xf>
    <xf numFmtId="49" fontId="33" fillId="0" borderId="21">
      <alignment horizontal="center"/>
    </xf>
    <xf numFmtId="0" fontId="33" fillId="0" borderId="28">
      <alignment horizontal="left"/>
    </xf>
    <xf numFmtId="49" fontId="33" fillId="0" borderId="28"/>
    <xf numFmtId="0" fontId="33" fillId="0" borderId="21">
      <alignment horizontal="center"/>
    </xf>
    <xf numFmtId="49" fontId="33" fillId="0" borderId="24">
      <alignment horizontal="center"/>
    </xf>
    <xf numFmtId="0" fontId="36" fillId="0" borderId="0"/>
    <xf numFmtId="0" fontId="36" fillId="0" borderId="34"/>
    <xf numFmtId="49" fontId="33" fillId="0" borderId="25">
      <alignment horizontal="center" vertical="center" wrapText="1"/>
    </xf>
    <xf numFmtId="49" fontId="33" fillId="0" borderId="25">
      <alignment horizontal="center" vertical="center" wrapText="1"/>
    </xf>
    <xf numFmtId="49" fontId="33" fillId="0" borderId="25">
      <alignment horizontal="center" vertical="center" wrapText="1"/>
    </xf>
    <xf numFmtId="49" fontId="33" fillId="0" borderId="19">
      <alignment horizontal="center" vertical="center" wrapText="1"/>
    </xf>
    <xf numFmtId="0" fontId="33" fillId="0" borderId="35">
      <alignment horizontal="left" wrapText="1"/>
    </xf>
    <xf numFmtId="49" fontId="33" fillId="0" borderId="36">
      <alignment horizontal="center" wrapText="1"/>
    </xf>
    <xf numFmtId="49" fontId="33" fillId="0" borderId="37">
      <alignment horizontal="center"/>
    </xf>
    <xf numFmtId="4" fontId="33" fillId="0" borderId="25">
      <alignment horizontal="right"/>
    </xf>
    <xf numFmtId="4" fontId="33" fillId="0" borderId="38">
      <alignment horizontal="right"/>
    </xf>
    <xf numFmtId="0" fontId="33" fillId="0" borderId="39">
      <alignment horizontal="left" wrapText="1"/>
    </xf>
    <xf numFmtId="0" fontId="33" fillId="0" borderId="40">
      <alignment horizontal="left" wrapText="1" indent="1"/>
    </xf>
    <xf numFmtId="49" fontId="33" fillId="0" borderId="41">
      <alignment horizontal="center" wrapText="1"/>
    </xf>
    <xf numFmtId="49" fontId="33" fillId="0" borderId="42">
      <alignment horizontal="center"/>
    </xf>
    <xf numFmtId="49" fontId="33" fillId="0" borderId="43">
      <alignment horizontal="center"/>
    </xf>
    <xf numFmtId="0" fontId="33" fillId="0" borderId="44">
      <alignment horizontal="left" wrapText="1" indent="1"/>
    </xf>
    <xf numFmtId="0" fontId="33" fillId="0" borderId="38">
      <alignment horizontal="left" wrapText="1" indent="2"/>
    </xf>
    <xf numFmtId="49" fontId="33" fillId="0" borderId="45">
      <alignment horizontal="center"/>
    </xf>
    <xf numFmtId="49" fontId="33" fillId="0" borderId="25">
      <alignment horizontal="center"/>
    </xf>
    <xf numFmtId="0" fontId="33" fillId="0" borderId="21">
      <alignment horizontal="left" wrapText="1" indent="2"/>
    </xf>
    <xf numFmtId="0" fontId="33" fillId="0" borderId="34"/>
    <xf numFmtId="0" fontId="33" fillId="8" borderId="34"/>
    <xf numFmtId="0" fontId="33" fillId="8" borderId="46"/>
    <xf numFmtId="0" fontId="33" fillId="8" borderId="0"/>
    <xf numFmtId="0" fontId="33" fillId="0" borderId="0">
      <alignment horizontal="left" wrapText="1"/>
    </xf>
    <xf numFmtId="49" fontId="33" fillId="0" borderId="0">
      <alignment horizontal="center" wrapText="1"/>
    </xf>
    <xf numFmtId="49" fontId="33" fillId="0" borderId="0">
      <alignment horizontal="center"/>
    </xf>
    <xf numFmtId="49" fontId="33" fillId="0" borderId="0">
      <alignment horizontal="right"/>
    </xf>
    <xf numFmtId="0" fontId="33" fillId="0" borderId="27">
      <alignment horizontal="left"/>
    </xf>
    <xf numFmtId="49" fontId="33" fillId="0" borderId="27"/>
    <xf numFmtId="0" fontId="33" fillId="0" borderId="27"/>
    <xf numFmtId="0" fontId="31" fillId="0" borderId="27"/>
    <xf numFmtId="0" fontId="33" fillId="0" borderId="47">
      <alignment horizontal="left" wrapText="1"/>
    </xf>
    <xf numFmtId="49" fontId="33" fillId="0" borderId="37">
      <alignment horizontal="center" wrapText="1"/>
    </xf>
    <xf numFmtId="4" fontId="33" fillId="0" borderId="48">
      <alignment horizontal="right"/>
    </xf>
    <xf numFmtId="4" fontId="33" fillId="0" borderId="49">
      <alignment horizontal="right"/>
    </xf>
    <xf numFmtId="0" fontId="33" fillId="0" borderId="50">
      <alignment horizontal="left" wrapText="1"/>
    </xf>
    <xf numFmtId="49" fontId="33" fillId="0" borderId="45">
      <alignment horizontal="center" wrapText="1"/>
    </xf>
    <xf numFmtId="49" fontId="33" fillId="0" borderId="38">
      <alignment horizontal="center"/>
    </xf>
    <xf numFmtId="0" fontId="33" fillId="0" borderId="49">
      <alignment horizontal="left" wrapText="1" indent="2"/>
    </xf>
    <xf numFmtId="49" fontId="33" fillId="0" borderId="51">
      <alignment horizontal="center"/>
    </xf>
    <xf numFmtId="49" fontId="33" fillId="0" borderId="48">
      <alignment horizontal="center"/>
    </xf>
    <xf numFmtId="0" fontId="33" fillId="0" borderId="23">
      <alignment horizontal="left" wrapText="1" indent="2"/>
    </xf>
    <xf numFmtId="0" fontId="33" fillId="0" borderId="33"/>
    <xf numFmtId="0" fontId="33" fillId="0" borderId="52"/>
    <xf numFmtId="0" fontId="28" fillId="0" borderId="53">
      <alignment horizontal="left" wrapText="1"/>
    </xf>
    <xf numFmtId="0" fontId="33" fillId="0" borderId="54">
      <alignment horizontal="center" wrapText="1"/>
    </xf>
    <xf numFmtId="49" fontId="33" fillId="0" borderId="55">
      <alignment horizontal="center" wrapText="1"/>
    </xf>
    <xf numFmtId="4" fontId="33" fillId="0" borderId="37">
      <alignment horizontal="right"/>
    </xf>
    <xf numFmtId="4" fontId="33" fillId="0" borderId="56">
      <alignment horizontal="right"/>
    </xf>
    <xf numFmtId="0" fontId="28" fillId="0" borderId="21">
      <alignment horizontal="left" wrapText="1"/>
    </xf>
    <xf numFmtId="0" fontId="31" fillId="0" borderId="34"/>
    <xf numFmtId="0" fontId="31" fillId="0" borderId="28"/>
    <xf numFmtId="0" fontId="33" fillId="0" borderId="0">
      <alignment horizontal="center" wrapText="1"/>
    </xf>
    <xf numFmtId="0" fontId="28" fillId="0" borderId="0">
      <alignment horizontal="center"/>
    </xf>
    <xf numFmtId="0" fontId="28" fillId="0" borderId="27"/>
    <xf numFmtId="49" fontId="33" fillId="0" borderId="27">
      <alignment horizontal="left"/>
    </xf>
    <xf numFmtId="0" fontId="33" fillId="0" borderId="40">
      <alignment horizontal="left" wrapText="1"/>
    </xf>
    <xf numFmtId="0" fontId="33" fillId="0" borderId="44">
      <alignment horizontal="left" wrapText="1"/>
    </xf>
    <xf numFmtId="0" fontId="31" fillId="0" borderId="42"/>
    <xf numFmtId="0" fontId="31" fillId="0" borderId="43"/>
    <xf numFmtId="0" fontId="33" fillId="0" borderId="47">
      <alignment horizontal="left" wrapText="1" indent="1"/>
    </xf>
    <xf numFmtId="49" fontId="33" fillId="0" borderId="51">
      <alignment horizontal="center" wrapText="1"/>
    </xf>
    <xf numFmtId="0" fontId="33" fillId="0" borderId="50">
      <alignment horizontal="left" wrapText="1" indent="1"/>
    </xf>
    <xf numFmtId="0" fontId="33" fillId="0" borderId="40">
      <alignment horizontal="left" wrapText="1" indent="2"/>
    </xf>
    <xf numFmtId="0" fontId="33" fillId="0" borderId="44">
      <alignment horizontal="left" wrapText="1" indent="2"/>
    </xf>
    <xf numFmtId="0" fontId="33" fillId="0" borderId="57">
      <alignment horizontal="left" wrapText="1" indent="2"/>
    </xf>
    <xf numFmtId="49" fontId="33" fillId="0" borderId="51">
      <alignment horizontal="center" shrinkToFit="1"/>
    </xf>
    <xf numFmtId="49" fontId="33" fillId="0" borderId="48">
      <alignment horizontal="center" shrinkToFit="1"/>
    </xf>
    <xf numFmtId="0" fontId="33" fillId="0" borderId="50">
      <alignment horizontal="left" wrapText="1" indent="2"/>
    </xf>
    <xf numFmtId="0" fontId="28" fillId="0" borderId="26">
      <alignment horizontal="center" vertical="center" textRotation="90" wrapText="1"/>
    </xf>
    <xf numFmtId="0" fontId="33" fillId="0" borderId="25">
      <alignment horizontal="center" vertical="top" wrapText="1"/>
    </xf>
    <xf numFmtId="0" fontId="33" fillId="0" borderId="25">
      <alignment horizontal="center" vertical="top"/>
    </xf>
    <xf numFmtId="0" fontId="33" fillId="0" borderId="25">
      <alignment horizontal="center" vertical="top"/>
    </xf>
    <xf numFmtId="49" fontId="33" fillId="0" borderId="25">
      <alignment horizontal="center" vertical="top" wrapText="1"/>
    </xf>
    <xf numFmtId="0" fontId="33" fillId="0" borderId="25">
      <alignment horizontal="center" vertical="top" wrapText="1"/>
    </xf>
    <xf numFmtId="0" fontId="28" fillId="0" borderId="58"/>
    <xf numFmtId="49" fontId="28" fillId="0" borderId="36">
      <alignment horizontal="center"/>
    </xf>
    <xf numFmtId="49" fontId="37" fillId="0" borderId="59">
      <alignment horizontal="left" vertical="center" wrapText="1"/>
    </xf>
    <xf numFmtId="49" fontId="28" fillId="0" borderId="45">
      <alignment horizontal="center" vertical="center" wrapText="1"/>
    </xf>
    <xf numFmtId="49" fontId="33" fillId="0" borderId="60">
      <alignment horizontal="left" vertical="center" wrapText="1" indent="2"/>
    </xf>
    <xf numFmtId="49" fontId="33" fillId="0" borderId="41">
      <alignment horizontal="center" vertical="center" wrapText="1"/>
    </xf>
    <xf numFmtId="0" fontId="33" fillId="0" borderId="42"/>
    <xf numFmtId="4" fontId="33" fillId="0" borderId="42">
      <alignment horizontal="right"/>
    </xf>
    <xf numFmtId="4" fontId="33" fillId="0" borderId="43">
      <alignment horizontal="right"/>
    </xf>
    <xf numFmtId="49" fontId="33" fillId="0" borderId="57">
      <alignment horizontal="left" vertical="center" wrapText="1" indent="3"/>
    </xf>
    <xf numFmtId="49" fontId="33" fillId="0" borderId="51">
      <alignment horizontal="center" vertical="center" wrapText="1"/>
    </xf>
    <xf numFmtId="49" fontId="33" fillId="0" borderId="59">
      <alignment horizontal="left" vertical="center" wrapText="1" indent="3"/>
    </xf>
    <xf numFmtId="49" fontId="33" fillId="0" borderId="45">
      <alignment horizontal="center" vertical="center" wrapText="1"/>
    </xf>
    <xf numFmtId="49" fontId="33" fillId="0" borderId="61">
      <alignment horizontal="left" vertical="center" wrapText="1" indent="3"/>
    </xf>
    <xf numFmtId="0" fontId="37" fillId="0" borderId="58">
      <alignment horizontal="left" vertical="center" wrapText="1"/>
    </xf>
    <xf numFmtId="49" fontId="33" fillId="0" borderId="62">
      <alignment horizontal="center" vertical="center" wrapText="1"/>
    </xf>
    <xf numFmtId="4" fontId="33" fillId="0" borderId="19">
      <alignment horizontal="right"/>
    </xf>
    <xf numFmtId="4" fontId="33" fillId="0" borderId="63">
      <alignment horizontal="right"/>
    </xf>
    <xf numFmtId="0" fontId="28" fillId="0" borderId="28">
      <alignment horizontal="center" vertical="center" textRotation="90" wrapText="1"/>
    </xf>
    <xf numFmtId="49" fontId="33" fillId="0" borderId="28">
      <alignment horizontal="left" vertical="center" wrapText="1" indent="3"/>
    </xf>
    <xf numFmtId="49" fontId="33" fillId="0" borderId="34">
      <alignment horizontal="center" vertical="center" wrapText="1"/>
    </xf>
    <xf numFmtId="4" fontId="33" fillId="0" borderId="34">
      <alignment horizontal="right"/>
    </xf>
    <xf numFmtId="0" fontId="33" fillId="0" borderId="0">
      <alignment vertical="center"/>
    </xf>
    <xf numFmtId="49" fontId="33" fillId="0" borderId="0">
      <alignment horizontal="left" vertical="center" wrapText="1" indent="3"/>
    </xf>
    <xf numFmtId="49" fontId="33" fillId="0" borderId="0">
      <alignment horizontal="center" vertical="center" wrapText="1"/>
    </xf>
    <xf numFmtId="4" fontId="33" fillId="0" borderId="0">
      <alignment horizontal="right" shrinkToFit="1"/>
    </xf>
    <xf numFmtId="0" fontId="28" fillId="0" borderId="27">
      <alignment horizontal="center" vertical="center" textRotation="90" wrapText="1"/>
    </xf>
    <xf numFmtId="49" fontId="33" fillId="0" borderId="27">
      <alignment horizontal="left" vertical="center" wrapText="1" indent="3"/>
    </xf>
    <xf numFmtId="49" fontId="33" fillId="0" borderId="27">
      <alignment horizontal="center" vertical="center" wrapText="1"/>
    </xf>
    <xf numFmtId="4" fontId="33" fillId="0" borderId="27">
      <alignment horizontal="right"/>
    </xf>
    <xf numFmtId="49" fontId="28" fillId="0" borderId="36">
      <alignment horizontal="center" vertical="center" wrapText="1"/>
    </xf>
    <xf numFmtId="0" fontId="33" fillId="0" borderId="43"/>
    <xf numFmtId="0" fontId="28" fillId="0" borderId="28">
      <alignment horizontal="center" vertical="center" textRotation="90"/>
    </xf>
    <xf numFmtId="0" fontId="28" fillId="0" borderId="27">
      <alignment horizontal="center" vertical="center" textRotation="90"/>
    </xf>
    <xf numFmtId="0" fontId="28" fillId="0" borderId="26">
      <alignment horizontal="center" vertical="center" textRotation="90"/>
    </xf>
    <xf numFmtId="49" fontId="37" fillId="0" borderId="58">
      <alignment horizontal="left" vertical="center" wrapText="1"/>
    </xf>
    <xf numFmtId="0" fontId="28" fillId="0" borderId="25">
      <alignment horizontal="center" vertical="center" textRotation="90"/>
    </xf>
    <xf numFmtId="0" fontId="28" fillId="0" borderId="36">
      <alignment horizontal="center" vertical="center"/>
    </xf>
    <xf numFmtId="0" fontId="33" fillId="0" borderId="59">
      <alignment horizontal="left" vertical="center" wrapText="1"/>
    </xf>
    <xf numFmtId="0" fontId="33" fillId="0" borderId="41">
      <alignment horizontal="center" vertical="center"/>
    </xf>
    <xf numFmtId="0" fontId="33" fillId="0" borderId="51">
      <alignment horizontal="center" vertical="center"/>
    </xf>
    <xf numFmtId="0" fontId="33" fillId="0" borderId="45">
      <alignment horizontal="center" vertical="center"/>
    </xf>
    <xf numFmtId="0" fontId="33" fillId="0" borderId="61">
      <alignment horizontal="left" vertical="center" wrapText="1"/>
    </xf>
    <xf numFmtId="0" fontId="28" fillId="0" borderId="45">
      <alignment horizontal="center" vertical="center"/>
    </xf>
    <xf numFmtId="0" fontId="33" fillId="0" borderId="62">
      <alignment horizontal="center" vertical="center"/>
    </xf>
    <xf numFmtId="49" fontId="28" fillId="0" borderId="36">
      <alignment horizontal="center" vertical="center"/>
    </xf>
    <xf numFmtId="49" fontId="33" fillId="0" borderId="59">
      <alignment horizontal="left" vertical="center" wrapText="1"/>
    </xf>
    <xf numFmtId="49" fontId="33" fillId="0" borderId="41">
      <alignment horizontal="center" vertical="center"/>
    </xf>
    <xf numFmtId="49" fontId="33" fillId="0" borderId="51">
      <alignment horizontal="center" vertical="center"/>
    </xf>
    <xf numFmtId="49" fontId="33" fillId="0" borderId="45">
      <alignment horizontal="center" vertical="center"/>
    </xf>
    <xf numFmtId="49" fontId="33" fillId="0" borderId="61">
      <alignment horizontal="left" vertical="center" wrapText="1"/>
    </xf>
    <xf numFmtId="49" fontId="33" fillId="0" borderId="62">
      <alignment horizontal="center" vertical="center"/>
    </xf>
    <xf numFmtId="49" fontId="33" fillId="0" borderId="27">
      <alignment horizontal="center"/>
    </xf>
    <xf numFmtId="0" fontId="33" fillId="0" borderId="27">
      <alignment horizontal="center"/>
    </xf>
    <xf numFmtId="49" fontId="33" fillId="0" borderId="0">
      <alignment horizontal="left"/>
    </xf>
    <xf numFmtId="0" fontId="33" fillId="0" borderId="28">
      <alignment horizontal="center"/>
    </xf>
    <xf numFmtId="49" fontId="33" fillId="0" borderId="28">
      <alignment horizontal="center"/>
    </xf>
    <xf numFmtId="0" fontId="33" fillId="0" borderId="0">
      <alignment horizontal="center"/>
    </xf>
    <xf numFmtId="49" fontId="33" fillId="0" borderId="27"/>
    <xf numFmtId="0" fontId="27" fillId="0" borderId="27">
      <alignment wrapText="1"/>
    </xf>
    <xf numFmtId="0" fontId="27" fillId="0" borderId="25">
      <alignment wrapText="1"/>
    </xf>
    <xf numFmtId="0" fontId="27" fillId="0" borderId="28">
      <alignment wrapText="1"/>
    </xf>
    <xf numFmtId="0" fontId="33" fillId="0" borderId="28"/>
    <xf numFmtId="0" fontId="28" fillId="0" borderId="0"/>
    <xf numFmtId="0" fontId="31" fillId="0" borderId="0"/>
    <xf numFmtId="0" fontId="31" fillId="0" borderId="0"/>
    <xf numFmtId="0" fontId="31" fillId="9" borderId="0"/>
    <xf numFmtId="0" fontId="31" fillId="9" borderId="27"/>
    <xf numFmtId="0" fontId="31" fillId="9" borderId="33"/>
    <xf numFmtId="0" fontId="31" fillId="9" borderId="28"/>
    <xf numFmtId="0" fontId="31" fillId="9" borderId="64"/>
    <xf numFmtId="0" fontId="31" fillId="9" borderId="65"/>
    <xf numFmtId="0" fontId="31" fillId="9" borderId="66"/>
    <xf numFmtId="0" fontId="31" fillId="9" borderId="67"/>
    <xf numFmtId="0" fontId="31" fillId="9" borderId="68"/>
    <xf numFmtId="0" fontId="31" fillId="9" borderId="69"/>
    <xf numFmtId="0" fontId="31" fillId="9" borderId="34"/>
    <xf numFmtId="0" fontId="31" fillId="9" borderId="70"/>
    <xf numFmtId="0" fontId="31" fillId="9" borderId="71"/>
    <xf numFmtId="0" fontId="31" fillId="9" borderId="72"/>
    <xf numFmtId="0" fontId="31" fillId="9" borderId="31"/>
    <xf numFmtId="0" fontId="31" fillId="9" borderId="73"/>
    <xf numFmtId="0" fontId="31" fillId="9" borderId="74"/>
    <xf numFmtId="0" fontId="31" fillId="9" borderId="32"/>
    <xf numFmtId="0" fontId="31" fillId="9" borderId="46"/>
    <xf numFmtId="0" fontId="31" fillId="10" borderId="65"/>
    <xf numFmtId="0" fontId="31" fillId="9" borderId="75"/>
    <xf numFmtId="0" fontId="31" fillId="10" borderId="27"/>
    <xf numFmtId="0" fontId="29" fillId="0" borderId="0">
      <alignment horizontal="center" wrapText="1"/>
    </xf>
    <xf numFmtId="0" fontId="29" fillId="0" borderId="0">
      <alignment horizontal="center" wrapText="1"/>
    </xf>
    <xf numFmtId="0" fontId="30" fillId="0" borderId="27"/>
    <xf numFmtId="0" fontId="30" fillId="0" borderId="0"/>
    <xf numFmtId="0" fontId="31" fillId="0" borderId="0"/>
    <xf numFmtId="0" fontId="29" fillId="0" borderId="0">
      <alignment horizontal="left" wrapText="1"/>
    </xf>
    <xf numFmtId="0" fontId="32" fillId="0" borderId="0"/>
    <xf numFmtId="0" fontId="30" fillId="0" borderId="29"/>
    <xf numFmtId="0" fontId="33" fillId="0" borderId="19">
      <alignment horizontal="center"/>
    </xf>
    <xf numFmtId="0" fontId="31" fillId="0" borderId="30"/>
    <xf numFmtId="0" fontId="33" fillId="0" borderId="0">
      <alignment horizontal="left"/>
    </xf>
    <xf numFmtId="0" fontId="34" fillId="0" borderId="0">
      <alignment horizontal="center" vertical="top"/>
    </xf>
    <xf numFmtId="49" fontId="35" fillId="0" borderId="31">
      <alignment horizontal="right"/>
    </xf>
    <xf numFmtId="49" fontId="31" fillId="0" borderId="20">
      <alignment horizontal="center"/>
    </xf>
    <xf numFmtId="0" fontId="31" fillId="0" borderId="32"/>
    <xf numFmtId="49" fontId="31" fillId="0" borderId="0"/>
    <xf numFmtId="49" fontId="33" fillId="0" borderId="0">
      <alignment horizontal="right"/>
    </xf>
    <xf numFmtId="0" fontId="33" fillId="0" borderId="0"/>
    <xf numFmtId="0" fontId="33" fillId="0" borderId="0">
      <alignment horizontal="center"/>
    </xf>
    <xf numFmtId="0" fontId="33" fillId="0" borderId="31">
      <alignment horizontal="right"/>
    </xf>
    <xf numFmtId="166" fontId="33" fillId="0" borderId="21">
      <alignment horizontal="center"/>
    </xf>
    <xf numFmtId="49" fontId="33" fillId="0" borderId="0"/>
    <xf numFmtId="0" fontId="33" fillId="0" borderId="0">
      <alignment horizontal="right"/>
    </xf>
    <xf numFmtId="0" fontId="33" fillId="0" borderId="22">
      <alignment horizontal="center"/>
    </xf>
    <xf numFmtId="0" fontId="33" fillId="0" borderId="27">
      <alignment wrapText="1"/>
    </xf>
    <xf numFmtId="49" fontId="33" fillId="0" borderId="23">
      <alignment horizontal="center"/>
    </xf>
    <xf numFmtId="0" fontId="33" fillId="0" borderId="33">
      <alignment wrapText="1"/>
    </xf>
    <xf numFmtId="49" fontId="33" fillId="0" borderId="21">
      <alignment horizontal="center"/>
    </xf>
    <xf numFmtId="0" fontId="33" fillId="0" borderId="28">
      <alignment horizontal="left"/>
    </xf>
    <xf numFmtId="49" fontId="33" fillId="0" borderId="28"/>
    <xf numFmtId="0" fontId="33" fillId="0" borderId="21">
      <alignment horizontal="center"/>
    </xf>
    <xf numFmtId="49" fontId="33" fillId="0" borderId="24">
      <alignment horizontal="center"/>
    </xf>
    <xf numFmtId="0" fontId="36" fillId="0" borderId="0"/>
    <xf numFmtId="0" fontId="36" fillId="0" borderId="34"/>
    <xf numFmtId="49" fontId="33" fillId="0" borderId="25">
      <alignment horizontal="center" vertical="center" wrapText="1"/>
    </xf>
    <xf numFmtId="49" fontId="33" fillId="0" borderId="25">
      <alignment horizontal="center" vertical="center" wrapText="1"/>
    </xf>
    <xf numFmtId="49" fontId="33" fillId="0" borderId="25">
      <alignment horizontal="center" vertical="center" wrapText="1"/>
    </xf>
    <xf numFmtId="49" fontId="33" fillId="0" borderId="19">
      <alignment horizontal="center" vertical="center" wrapText="1"/>
    </xf>
    <xf numFmtId="0" fontId="33" fillId="0" borderId="35">
      <alignment horizontal="left" wrapText="1"/>
    </xf>
    <xf numFmtId="49" fontId="33" fillId="0" borderId="36">
      <alignment horizontal="center" wrapText="1"/>
    </xf>
    <xf numFmtId="49" fontId="33" fillId="0" borderId="37">
      <alignment horizontal="center"/>
    </xf>
    <xf numFmtId="4" fontId="33" fillId="0" borderId="25">
      <alignment horizontal="right"/>
    </xf>
    <xf numFmtId="4" fontId="33" fillId="0" borderId="38">
      <alignment horizontal="right"/>
    </xf>
    <xf numFmtId="0" fontId="33" fillId="0" borderId="39">
      <alignment horizontal="left" wrapText="1"/>
    </xf>
    <xf numFmtId="0" fontId="33" fillId="0" borderId="40">
      <alignment horizontal="left" wrapText="1" indent="1"/>
    </xf>
    <xf numFmtId="49" fontId="33" fillId="0" borderId="41">
      <alignment horizontal="center" wrapText="1"/>
    </xf>
    <xf numFmtId="49" fontId="33" fillId="0" borderId="42">
      <alignment horizontal="center"/>
    </xf>
    <xf numFmtId="49" fontId="33" fillId="0" borderId="43">
      <alignment horizontal="center"/>
    </xf>
    <xf numFmtId="0" fontId="33" fillId="0" borderId="44">
      <alignment horizontal="left" wrapText="1" indent="1"/>
    </xf>
    <xf numFmtId="0" fontId="33" fillId="0" borderId="38">
      <alignment horizontal="left" wrapText="1" indent="2"/>
    </xf>
    <xf numFmtId="49" fontId="33" fillId="0" borderId="45">
      <alignment horizontal="center"/>
    </xf>
    <xf numFmtId="49" fontId="33" fillId="0" borderId="25">
      <alignment horizontal="center"/>
    </xf>
    <xf numFmtId="0" fontId="33" fillId="0" borderId="21">
      <alignment horizontal="left" wrapText="1" indent="2"/>
    </xf>
    <xf numFmtId="0" fontId="33" fillId="0" borderId="34"/>
    <xf numFmtId="0" fontId="33" fillId="8" borderId="34"/>
    <xf numFmtId="0" fontId="33" fillId="8" borderId="46"/>
    <xf numFmtId="0" fontId="33" fillId="8" borderId="0"/>
    <xf numFmtId="0" fontId="33" fillId="0" borderId="0">
      <alignment horizontal="left" wrapText="1"/>
    </xf>
    <xf numFmtId="49" fontId="33" fillId="0" borderId="0">
      <alignment horizontal="center" wrapText="1"/>
    </xf>
    <xf numFmtId="49" fontId="33" fillId="0" borderId="0">
      <alignment horizontal="center"/>
    </xf>
    <xf numFmtId="49" fontId="33" fillId="0" borderId="0">
      <alignment horizontal="right"/>
    </xf>
    <xf numFmtId="0" fontId="33" fillId="0" borderId="27">
      <alignment horizontal="left"/>
    </xf>
    <xf numFmtId="49" fontId="33" fillId="0" borderId="27"/>
    <xf numFmtId="0" fontId="33" fillId="0" borderId="27"/>
    <xf numFmtId="0" fontId="31" fillId="0" borderId="27"/>
    <xf numFmtId="0" fontId="33" fillId="0" borderId="47">
      <alignment horizontal="left" wrapText="1"/>
    </xf>
    <xf numFmtId="49" fontId="33" fillId="0" borderId="37">
      <alignment horizontal="center" wrapText="1"/>
    </xf>
    <xf numFmtId="4" fontId="33" fillId="0" borderId="48">
      <alignment horizontal="right"/>
    </xf>
    <xf numFmtId="4" fontId="33" fillId="0" borderId="49">
      <alignment horizontal="right"/>
    </xf>
    <xf numFmtId="0" fontId="33" fillId="0" borderId="50">
      <alignment horizontal="left" wrapText="1"/>
    </xf>
    <xf numFmtId="49" fontId="33" fillId="0" borderId="45">
      <alignment horizontal="center" wrapText="1"/>
    </xf>
    <xf numFmtId="49" fontId="33" fillId="0" borderId="38">
      <alignment horizontal="center"/>
    </xf>
    <xf numFmtId="0" fontId="33" fillId="0" borderId="49">
      <alignment horizontal="left" wrapText="1" indent="2"/>
    </xf>
    <xf numFmtId="49" fontId="33" fillId="0" borderId="51">
      <alignment horizontal="center"/>
    </xf>
    <xf numFmtId="49" fontId="33" fillId="0" borderId="48">
      <alignment horizontal="center"/>
    </xf>
    <xf numFmtId="0" fontId="33" fillId="0" borderId="23">
      <alignment horizontal="left" wrapText="1" indent="2"/>
    </xf>
    <xf numFmtId="0" fontId="33" fillId="0" borderId="33"/>
    <xf numFmtId="0" fontId="33" fillId="0" borderId="52"/>
    <xf numFmtId="0" fontId="28" fillId="0" borderId="53">
      <alignment horizontal="left" wrapText="1"/>
    </xf>
    <xf numFmtId="0" fontId="33" fillId="0" borderId="54">
      <alignment horizontal="center" wrapText="1"/>
    </xf>
    <xf numFmtId="49" fontId="33" fillId="0" borderId="55">
      <alignment horizontal="center" wrapText="1"/>
    </xf>
    <xf numFmtId="4" fontId="33" fillId="0" borderId="37">
      <alignment horizontal="right"/>
    </xf>
    <xf numFmtId="4" fontId="33" fillId="0" borderId="56">
      <alignment horizontal="right"/>
    </xf>
    <xf numFmtId="0" fontId="28" fillId="0" borderId="21">
      <alignment horizontal="left" wrapText="1"/>
    </xf>
    <xf numFmtId="0" fontId="31" fillId="0" borderId="34"/>
    <xf numFmtId="0" fontId="31" fillId="0" borderId="28"/>
    <xf numFmtId="0" fontId="33" fillId="0" borderId="0">
      <alignment horizontal="center" wrapText="1"/>
    </xf>
    <xf numFmtId="0" fontId="28" fillId="0" borderId="0">
      <alignment horizontal="center"/>
    </xf>
    <xf numFmtId="0" fontId="28" fillId="0" borderId="27"/>
    <xf numFmtId="49" fontId="33" fillId="0" borderId="27">
      <alignment horizontal="left"/>
    </xf>
    <xf numFmtId="0" fontId="33" fillId="0" borderId="40">
      <alignment horizontal="left" wrapText="1"/>
    </xf>
    <xf numFmtId="0" fontId="33" fillId="0" borderId="44">
      <alignment horizontal="left" wrapText="1"/>
    </xf>
    <xf numFmtId="0" fontId="31" fillId="0" borderId="42"/>
    <xf numFmtId="0" fontId="31" fillId="0" borderId="43"/>
    <xf numFmtId="0" fontId="33" fillId="0" borderId="47">
      <alignment horizontal="left" wrapText="1" indent="1"/>
    </xf>
    <xf numFmtId="49" fontId="33" fillId="0" borderId="51">
      <alignment horizontal="center" wrapText="1"/>
    </xf>
    <xf numFmtId="0" fontId="33" fillId="0" borderId="50">
      <alignment horizontal="left" wrapText="1" indent="1"/>
    </xf>
    <xf numFmtId="0" fontId="33" fillId="0" borderId="40">
      <alignment horizontal="left" wrapText="1" indent="2"/>
    </xf>
    <xf numFmtId="0" fontId="33" fillId="0" borderId="44">
      <alignment horizontal="left" wrapText="1" indent="2"/>
    </xf>
    <xf numFmtId="0" fontId="33" fillId="0" borderId="57">
      <alignment horizontal="left" wrapText="1" indent="2"/>
    </xf>
    <xf numFmtId="49" fontId="33" fillId="0" borderId="51">
      <alignment horizontal="center" shrinkToFit="1"/>
    </xf>
    <xf numFmtId="49" fontId="33" fillId="0" borderId="48">
      <alignment horizontal="center" shrinkToFit="1"/>
    </xf>
    <xf numFmtId="0" fontId="33" fillId="0" borderId="50">
      <alignment horizontal="left" wrapText="1" indent="2"/>
    </xf>
    <xf numFmtId="0" fontId="28" fillId="0" borderId="26">
      <alignment horizontal="center" vertical="center" textRotation="90" wrapText="1"/>
    </xf>
    <xf numFmtId="0" fontId="33" fillId="0" borderId="25">
      <alignment horizontal="center" vertical="top" wrapText="1"/>
    </xf>
    <xf numFmtId="0" fontId="33" fillId="0" borderId="25">
      <alignment horizontal="center" vertical="top"/>
    </xf>
    <xf numFmtId="0" fontId="33" fillId="0" borderId="25">
      <alignment horizontal="center" vertical="top"/>
    </xf>
    <xf numFmtId="49" fontId="33" fillId="0" borderId="25">
      <alignment horizontal="center" vertical="top" wrapText="1"/>
    </xf>
    <xf numFmtId="0" fontId="33" fillId="0" borderId="25">
      <alignment horizontal="center" vertical="top" wrapText="1"/>
    </xf>
    <xf numFmtId="0" fontId="28" fillId="0" borderId="58"/>
    <xf numFmtId="49" fontId="28" fillId="0" borderId="36">
      <alignment horizontal="center"/>
    </xf>
    <xf numFmtId="49" fontId="37" fillId="0" borderId="59">
      <alignment horizontal="left" vertical="center" wrapText="1"/>
    </xf>
    <xf numFmtId="49" fontId="28" fillId="0" borderId="45">
      <alignment horizontal="center" vertical="center" wrapText="1"/>
    </xf>
    <xf numFmtId="49" fontId="33" fillId="0" borderId="60">
      <alignment horizontal="left" vertical="center" wrapText="1" indent="2"/>
    </xf>
    <xf numFmtId="49" fontId="33" fillId="0" borderId="41">
      <alignment horizontal="center" vertical="center" wrapText="1"/>
    </xf>
    <xf numFmtId="0" fontId="33" fillId="0" borderId="42"/>
    <xf numFmtId="4" fontId="33" fillId="0" borderId="42">
      <alignment horizontal="right"/>
    </xf>
    <xf numFmtId="4" fontId="33" fillId="0" borderId="43">
      <alignment horizontal="right"/>
    </xf>
    <xf numFmtId="49" fontId="33" fillId="0" borderId="57">
      <alignment horizontal="left" vertical="center" wrapText="1" indent="3"/>
    </xf>
    <xf numFmtId="49" fontId="33" fillId="0" borderId="51">
      <alignment horizontal="center" vertical="center" wrapText="1"/>
    </xf>
    <xf numFmtId="49" fontId="33" fillId="0" borderId="59">
      <alignment horizontal="left" vertical="center" wrapText="1" indent="3"/>
    </xf>
    <xf numFmtId="49" fontId="33" fillId="0" borderId="45">
      <alignment horizontal="center" vertical="center" wrapText="1"/>
    </xf>
    <xf numFmtId="49" fontId="33" fillId="0" borderId="61">
      <alignment horizontal="left" vertical="center" wrapText="1" indent="3"/>
    </xf>
    <xf numFmtId="0" fontId="37" fillId="0" borderId="58">
      <alignment horizontal="left" vertical="center" wrapText="1"/>
    </xf>
    <xf numFmtId="49" fontId="33" fillId="0" borderId="62">
      <alignment horizontal="center" vertical="center" wrapText="1"/>
    </xf>
    <xf numFmtId="4" fontId="33" fillId="0" borderId="19">
      <alignment horizontal="right"/>
    </xf>
    <xf numFmtId="4" fontId="33" fillId="0" borderId="63">
      <alignment horizontal="right"/>
    </xf>
    <xf numFmtId="0" fontId="28" fillId="0" borderId="28">
      <alignment horizontal="center" vertical="center" textRotation="90" wrapText="1"/>
    </xf>
    <xf numFmtId="49" fontId="33" fillId="0" borderId="28">
      <alignment horizontal="left" vertical="center" wrapText="1" indent="3"/>
    </xf>
    <xf numFmtId="49" fontId="33" fillId="0" borderId="34">
      <alignment horizontal="center" vertical="center" wrapText="1"/>
    </xf>
    <xf numFmtId="4" fontId="33" fillId="0" borderId="34">
      <alignment horizontal="right"/>
    </xf>
    <xf numFmtId="0" fontId="33" fillId="0" borderId="0">
      <alignment vertical="center"/>
    </xf>
    <xf numFmtId="49" fontId="33" fillId="0" borderId="0">
      <alignment horizontal="left" vertical="center" wrapText="1" indent="3"/>
    </xf>
    <xf numFmtId="49" fontId="33" fillId="0" borderId="0">
      <alignment horizontal="center" vertical="center" wrapText="1"/>
    </xf>
    <xf numFmtId="4" fontId="33" fillId="0" borderId="0">
      <alignment horizontal="right" shrinkToFit="1"/>
    </xf>
    <xf numFmtId="0" fontId="28" fillId="0" borderId="27">
      <alignment horizontal="center" vertical="center" textRotation="90" wrapText="1"/>
    </xf>
    <xf numFmtId="49" fontId="33" fillId="0" borderId="27">
      <alignment horizontal="left" vertical="center" wrapText="1" indent="3"/>
    </xf>
    <xf numFmtId="49" fontId="33" fillId="0" borderId="27">
      <alignment horizontal="center" vertical="center" wrapText="1"/>
    </xf>
    <xf numFmtId="4" fontId="33" fillId="0" borderId="27">
      <alignment horizontal="right"/>
    </xf>
    <xf numFmtId="49" fontId="28" fillId="0" borderId="36">
      <alignment horizontal="center" vertical="center" wrapText="1"/>
    </xf>
    <xf numFmtId="0" fontId="33" fillId="0" borderId="43"/>
    <xf numFmtId="0" fontId="28" fillId="0" borderId="28">
      <alignment horizontal="center" vertical="center" textRotation="90"/>
    </xf>
    <xf numFmtId="0" fontId="28" fillId="0" borderId="27">
      <alignment horizontal="center" vertical="center" textRotation="90"/>
    </xf>
    <xf numFmtId="0" fontId="28" fillId="0" borderId="26">
      <alignment horizontal="center" vertical="center" textRotation="90"/>
    </xf>
    <xf numFmtId="49" fontId="37" fillId="0" borderId="58">
      <alignment horizontal="left" vertical="center" wrapText="1"/>
    </xf>
    <xf numFmtId="0" fontId="28" fillId="0" borderId="25">
      <alignment horizontal="center" vertical="center" textRotation="90"/>
    </xf>
    <xf numFmtId="0" fontId="28" fillId="0" borderId="36">
      <alignment horizontal="center" vertical="center"/>
    </xf>
    <xf numFmtId="0" fontId="33" fillId="0" borderId="59">
      <alignment horizontal="left" vertical="center" wrapText="1"/>
    </xf>
    <xf numFmtId="0" fontId="33" fillId="0" borderId="41">
      <alignment horizontal="center" vertical="center"/>
    </xf>
    <xf numFmtId="0" fontId="33" fillId="0" borderId="51">
      <alignment horizontal="center" vertical="center"/>
    </xf>
    <xf numFmtId="0" fontId="33" fillId="0" borderId="45">
      <alignment horizontal="center" vertical="center"/>
    </xf>
    <xf numFmtId="0" fontId="33" fillId="0" borderId="61">
      <alignment horizontal="left" vertical="center" wrapText="1"/>
    </xf>
    <xf numFmtId="0" fontId="28" fillId="0" borderId="45">
      <alignment horizontal="center" vertical="center"/>
    </xf>
    <xf numFmtId="0" fontId="33" fillId="0" borderId="62">
      <alignment horizontal="center" vertical="center"/>
    </xf>
    <xf numFmtId="49" fontId="28" fillId="0" borderId="36">
      <alignment horizontal="center" vertical="center"/>
    </xf>
    <xf numFmtId="49" fontId="33" fillId="0" borderId="59">
      <alignment horizontal="left" vertical="center" wrapText="1"/>
    </xf>
    <xf numFmtId="49" fontId="33" fillId="0" borderId="41">
      <alignment horizontal="center" vertical="center"/>
    </xf>
    <xf numFmtId="49" fontId="33" fillId="0" borderId="51">
      <alignment horizontal="center" vertical="center"/>
    </xf>
    <xf numFmtId="49" fontId="33" fillId="0" borderId="45">
      <alignment horizontal="center" vertical="center"/>
    </xf>
    <xf numFmtId="49" fontId="33" fillId="0" borderId="61">
      <alignment horizontal="left" vertical="center" wrapText="1"/>
    </xf>
    <xf numFmtId="49" fontId="33" fillId="0" borderId="62">
      <alignment horizontal="center" vertical="center"/>
    </xf>
    <xf numFmtId="49" fontId="33" fillId="0" borderId="27">
      <alignment horizontal="center"/>
    </xf>
    <xf numFmtId="0" fontId="33" fillId="0" borderId="27">
      <alignment horizontal="center"/>
    </xf>
    <xf numFmtId="49" fontId="33" fillId="0" borderId="0">
      <alignment horizontal="left"/>
    </xf>
    <xf numFmtId="0" fontId="33" fillId="0" borderId="28">
      <alignment horizontal="center"/>
    </xf>
    <xf numFmtId="49" fontId="33" fillId="0" borderId="28">
      <alignment horizontal="center"/>
    </xf>
    <xf numFmtId="0" fontId="33" fillId="0" borderId="0">
      <alignment horizontal="center"/>
    </xf>
    <xf numFmtId="49" fontId="33" fillId="0" borderId="27"/>
    <xf numFmtId="0" fontId="27" fillId="0" borderId="27">
      <alignment wrapText="1"/>
    </xf>
    <xf numFmtId="0" fontId="27" fillId="0" borderId="25">
      <alignment wrapText="1"/>
    </xf>
    <xf numFmtId="0" fontId="27" fillId="0" borderId="28">
      <alignment wrapText="1"/>
    </xf>
    <xf numFmtId="0" fontId="33" fillId="0" borderId="28"/>
    <xf numFmtId="0" fontId="31" fillId="0" borderId="0"/>
    <xf numFmtId="0" fontId="31" fillId="0" borderId="0"/>
    <xf numFmtId="0" fontId="31" fillId="9" borderId="0"/>
    <xf numFmtId="0" fontId="31" fillId="9" borderId="27"/>
    <xf numFmtId="0" fontId="31" fillId="9" borderId="33"/>
    <xf numFmtId="0" fontId="31" fillId="9" borderId="28"/>
    <xf numFmtId="0" fontId="31" fillId="9" borderId="64"/>
    <xf numFmtId="0" fontId="31" fillId="9" borderId="65"/>
    <xf numFmtId="0" fontId="31" fillId="9" borderId="66"/>
    <xf numFmtId="0" fontId="31" fillId="9" borderId="67"/>
    <xf numFmtId="0" fontId="31" fillId="9" borderId="68"/>
    <xf numFmtId="0" fontId="31" fillId="9" borderId="69"/>
    <xf numFmtId="0" fontId="31" fillId="9" borderId="34"/>
    <xf numFmtId="0" fontId="31" fillId="9" borderId="70"/>
    <xf numFmtId="0" fontId="31" fillId="9" borderId="71"/>
    <xf numFmtId="0" fontId="31" fillId="9" borderId="72"/>
    <xf numFmtId="0" fontId="31" fillId="9" borderId="31"/>
    <xf numFmtId="0" fontId="31" fillId="9" borderId="73"/>
    <xf numFmtId="0" fontId="31" fillId="9" borderId="74"/>
    <xf numFmtId="0" fontId="31" fillId="9" borderId="32"/>
    <xf numFmtId="0" fontId="31" fillId="9" borderId="46"/>
    <xf numFmtId="0" fontId="31" fillId="10" borderId="65"/>
    <xf numFmtId="0" fontId="31" fillId="9" borderId="75"/>
    <xf numFmtId="0" fontId="31" fillId="10" borderId="27"/>
    <xf numFmtId="0" fontId="28" fillId="0" borderId="0"/>
    <xf numFmtId="0" fontId="29" fillId="0" borderId="0">
      <alignment horizontal="center" wrapText="1"/>
    </xf>
    <xf numFmtId="0" fontId="29" fillId="0" borderId="0">
      <alignment horizontal="center" wrapText="1"/>
    </xf>
    <xf numFmtId="0" fontId="30" fillId="0" borderId="27"/>
    <xf numFmtId="0" fontId="30" fillId="0" borderId="0"/>
    <xf numFmtId="0" fontId="31" fillId="0" borderId="0"/>
    <xf numFmtId="0" fontId="29" fillId="0" borderId="0">
      <alignment horizontal="left" wrapText="1"/>
    </xf>
    <xf numFmtId="0" fontId="32" fillId="0" borderId="0"/>
    <xf numFmtId="0" fontId="30" fillId="0" borderId="29"/>
    <xf numFmtId="0" fontId="33" fillId="0" borderId="19">
      <alignment horizontal="center"/>
    </xf>
    <xf numFmtId="0" fontId="31" fillId="0" borderId="30"/>
    <xf numFmtId="0" fontId="33" fillId="0" borderId="0">
      <alignment horizontal="left"/>
    </xf>
    <xf numFmtId="0" fontId="34" fillId="0" borderId="0">
      <alignment horizontal="center" vertical="top"/>
    </xf>
    <xf numFmtId="49" fontId="35" fillId="0" borderId="31">
      <alignment horizontal="right"/>
    </xf>
    <xf numFmtId="49" fontId="31" fillId="0" borderId="20">
      <alignment horizontal="center"/>
    </xf>
    <xf numFmtId="0" fontId="31" fillId="0" borderId="32"/>
    <xf numFmtId="49" fontId="31" fillId="0" borderId="0"/>
    <xf numFmtId="49" fontId="33" fillId="0" borderId="0">
      <alignment horizontal="right"/>
    </xf>
    <xf numFmtId="0" fontId="33" fillId="0" borderId="0"/>
    <xf numFmtId="0" fontId="33" fillId="0" borderId="0">
      <alignment horizontal="center"/>
    </xf>
    <xf numFmtId="0" fontId="33" fillId="0" borderId="31">
      <alignment horizontal="right"/>
    </xf>
    <xf numFmtId="166" fontId="33" fillId="0" borderId="21">
      <alignment horizontal="center"/>
    </xf>
    <xf numFmtId="49" fontId="33" fillId="0" borderId="0"/>
    <xf numFmtId="0" fontId="33" fillId="0" borderId="0">
      <alignment horizontal="right"/>
    </xf>
    <xf numFmtId="0" fontId="33" fillId="0" borderId="22">
      <alignment horizontal="center"/>
    </xf>
    <xf numFmtId="0" fontId="33" fillId="0" borderId="27">
      <alignment wrapText="1"/>
    </xf>
    <xf numFmtId="49" fontId="33" fillId="0" borderId="23">
      <alignment horizontal="center"/>
    </xf>
    <xf numFmtId="0" fontId="33" fillId="0" borderId="33">
      <alignment wrapText="1"/>
    </xf>
    <xf numFmtId="49" fontId="33" fillId="0" borderId="21">
      <alignment horizontal="center"/>
    </xf>
    <xf numFmtId="0" fontId="33" fillId="0" borderId="28">
      <alignment horizontal="left"/>
    </xf>
    <xf numFmtId="49" fontId="33" fillId="0" borderId="28"/>
    <xf numFmtId="0" fontId="33" fillId="0" borderId="21">
      <alignment horizontal="center"/>
    </xf>
    <xf numFmtId="49" fontId="33" fillId="0" borderId="24">
      <alignment horizontal="center"/>
    </xf>
    <xf numFmtId="0" fontId="36" fillId="0" borderId="0"/>
    <xf numFmtId="0" fontId="36" fillId="0" borderId="34"/>
    <xf numFmtId="49" fontId="33" fillId="0" borderId="25">
      <alignment horizontal="center" vertical="center" wrapText="1"/>
    </xf>
    <xf numFmtId="49" fontId="33" fillId="0" borderId="25">
      <alignment horizontal="center" vertical="center" wrapText="1"/>
    </xf>
    <xf numFmtId="49" fontId="33" fillId="0" borderId="25">
      <alignment horizontal="center" vertical="center" wrapText="1"/>
    </xf>
    <xf numFmtId="49" fontId="33" fillId="0" borderId="19">
      <alignment horizontal="center" vertical="center" wrapText="1"/>
    </xf>
    <xf numFmtId="0" fontId="33" fillId="0" borderId="35">
      <alignment horizontal="left" wrapText="1"/>
    </xf>
    <xf numFmtId="49" fontId="33" fillId="0" borderId="36">
      <alignment horizontal="center" wrapText="1"/>
    </xf>
    <xf numFmtId="49" fontId="33" fillId="0" borderId="37">
      <alignment horizontal="center"/>
    </xf>
    <xf numFmtId="4" fontId="33" fillId="0" borderId="25">
      <alignment horizontal="right"/>
    </xf>
    <xf numFmtId="4" fontId="33" fillId="0" borderId="38">
      <alignment horizontal="right"/>
    </xf>
    <xf numFmtId="0" fontId="33" fillId="0" borderId="39">
      <alignment horizontal="left" wrapText="1"/>
    </xf>
    <xf numFmtId="0" fontId="33" fillId="0" borderId="40">
      <alignment horizontal="left" wrapText="1" indent="1"/>
    </xf>
    <xf numFmtId="49" fontId="33" fillId="0" borderId="41">
      <alignment horizontal="center" wrapText="1"/>
    </xf>
    <xf numFmtId="49" fontId="33" fillId="0" borderId="42">
      <alignment horizontal="center"/>
    </xf>
    <xf numFmtId="49" fontId="33" fillId="0" borderId="43">
      <alignment horizontal="center"/>
    </xf>
    <xf numFmtId="0" fontId="33" fillId="0" borderId="44">
      <alignment horizontal="left" wrapText="1" indent="1"/>
    </xf>
    <xf numFmtId="0" fontId="33" fillId="0" borderId="38">
      <alignment horizontal="left" wrapText="1" indent="2"/>
    </xf>
    <xf numFmtId="49" fontId="33" fillId="0" borderId="45">
      <alignment horizontal="center"/>
    </xf>
    <xf numFmtId="49" fontId="33" fillId="0" borderId="25">
      <alignment horizontal="center"/>
    </xf>
    <xf numFmtId="0" fontId="33" fillId="0" borderId="21">
      <alignment horizontal="left" wrapText="1" indent="2"/>
    </xf>
    <xf numFmtId="0" fontId="33" fillId="0" borderId="34"/>
    <xf numFmtId="0" fontId="33" fillId="8" borderId="34"/>
    <xf numFmtId="0" fontId="33" fillId="8" borderId="46"/>
    <xf numFmtId="0" fontId="33" fillId="8" borderId="0"/>
    <xf numFmtId="0" fontId="33" fillId="0" borderId="0">
      <alignment horizontal="left" wrapText="1"/>
    </xf>
    <xf numFmtId="49" fontId="33" fillId="0" borderId="0">
      <alignment horizontal="center" wrapText="1"/>
    </xf>
    <xf numFmtId="49" fontId="33" fillId="0" borderId="0">
      <alignment horizontal="center"/>
    </xf>
    <xf numFmtId="49" fontId="33" fillId="0" borderId="0">
      <alignment horizontal="right"/>
    </xf>
    <xf numFmtId="0" fontId="33" fillId="0" borderId="27">
      <alignment horizontal="left"/>
    </xf>
    <xf numFmtId="49" fontId="33" fillId="0" borderId="27"/>
    <xf numFmtId="0" fontId="33" fillId="0" borderId="27"/>
    <xf numFmtId="0" fontId="31" fillId="0" borderId="27"/>
    <xf numFmtId="0" fontId="33" fillId="0" borderId="47">
      <alignment horizontal="left" wrapText="1"/>
    </xf>
    <xf numFmtId="49" fontId="33" fillId="0" borderId="37">
      <alignment horizontal="center" wrapText="1"/>
    </xf>
    <xf numFmtId="4" fontId="33" fillId="0" borderId="48">
      <alignment horizontal="right"/>
    </xf>
    <xf numFmtId="4" fontId="33" fillId="0" borderId="49">
      <alignment horizontal="right"/>
    </xf>
    <xf numFmtId="0" fontId="33" fillId="0" borderId="50">
      <alignment horizontal="left" wrapText="1"/>
    </xf>
    <xf numFmtId="49" fontId="33" fillId="0" borderId="45">
      <alignment horizontal="center" wrapText="1"/>
    </xf>
    <xf numFmtId="49" fontId="33" fillId="0" borderId="38">
      <alignment horizontal="center"/>
    </xf>
    <xf numFmtId="0" fontId="33" fillId="0" borderId="49">
      <alignment horizontal="left" wrapText="1" indent="2"/>
    </xf>
    <xf numFmtId="49" fontId="33" fillId="0" borderId="51">
      <alignment horizontal="center"/>
    </xf>
    <xf numFmtId="49" fontId="33" fillId="0" borderId="48">
      <alignment horizontal="center"/>
    </xf>
    <xf numFmtId="0" fontId="33" fillId="0" borderId="23">
      <alignment horizontal="left" wrapText="1" indent="2"/>
    </xf>
    <xf numFmtId="0" fontId="33" fillId="0" borderId="33"/>
    <xf numFmtId="0" fontId="33" fillId="0" borderId="52"/>
    <xf numFmtId="0" fontId="28" fillId="0" borderId="53">
      <alignment horizontal="left" wrapText="1"/>
    </xf>
    <xf numFmtId="0" fontId="33" fillId="0" borderId="54">
      <alignment horizontal="center" wrapText="1"/>
    </xf>
    <xf numFmtId="49" fontId="33" fillId="0" borderId="55">
      <alignment horizontal="center" wrapText="1"/>
    </xf>
    <xf numFmtId="4" fontId="33" fillId="0" borderId="37">
      <alignment horizontal="right"/>
    </xf>
    <xf numFmtId="4" fontId="33" fillId="0" borderId="56">
      <alignment horizontal="right"/>
    </xf>
    <xf numFmtId="0" fontId="28" fillId="0" borderId="21">
      <alignment horizontal="left" wrapText="1"/>
    </xf>
    <xf numFmtId="0" fontId="31" fillId="0" borderId="34"/>
    <xf numFmtId="0" fontId="31" fillId="0" borderId="28"/>
    <xf numFmtId="0" fontId="33" fillId="0" borderId="0">
      <alignment horizontal="center" wrapText="1"/>
    </xf>
    <xf numFmtId="0" fontId="28" fillId="0" borderId="0">
      <alignment horizontal="center"/>
    </xf>
    <xf numFmtId="0" fontId="28" fillId="0" borderId="27"/>
    <xf numFmtId="49" fontId="33" fillId="0" borderId="27">
      <alignment horizontal="left"/>
    </xf>
    <xf numFmtId="0" fontId="33" fillId="0" borderId="40">
      <alignment horizontal="left" wrapText="1"/>
    </xf>
    <xf numFmtId="0" fontId="33" fillId="0" borderId="44">
      <alignment horizontal="left" wrapText="1"/>
    </xf>
    <xf numFmtId="0" fontId="31" fillId="0" borderId="42"/>
    <xf numFmtId="0" fontId="31" fillId="0" borderId="43"/>
    <xf numFmtId="0" fontId="33" fillId="0" borderId="47">
      <alignment horizontal="left" wrapText="1" indent="1"/>
    </xf>
    <xf numFmtId="49" fontId="33" fillId="0" borderId="51">
      <alignment horizontal="center" wrapText="1"/>
    </xf>
    <xf numFmtId="0" fontId="33" fillId="0" borderId="50">
      <alignment horizontal="left" wrapText="1" indent="1"/>
    </xf>
    <xf numFmtId="0" fontId="33" fillId="0" borderId="40">
      <alignment horizontal="left" wrapText="1" indent="2"/>
    </xf>
    <xf numFmtId="0" fontId="33" fillId="0" borderId="44">
      <alignment horizontal="left" wrapText="1" indent="2"/>
    </xf>
    <xf numFmtId="0" fontId="33" fillId="0" borderId="57">
      <alignment horizontal="left" wrapText="1" indent="2"/>
    </xf>
    <xf numFmtId="49" fontId="33" fillId="0" borderId="51">
      <alignment horizontal="center" shrinkToFit="1"/>
    </xf>
    <xf numFmtId="49" fontId="33" fillId="0" borderId="48">
      <alignment horizontal="center" shrinkToFit="1"/>
    </xf>
    <xf numFmtId="0" fontId="33" fillId="0" borderId="50">
      <alignment horizontal="left" wrapText="1" indent="2"/>
    </xf>
    <xf numFmtId="0" fontId="28" fillId="0" borderId="26">
      <alignment horizontal="center" vertical="center" textRotation="90" wrapText="1"/>
    </xf>
    <xf numFmtId="0" fontId="33" fillId="0" borderId="25">
      <alignment horizontal="center" vertical="top" wrapText="1"/>
    </xf>
    <xf numFmtId="0" fontId="33" fillId="0" borderId="25">
      <alignment horizontal="center" vertical="top"/>
    </xf>
    <xf numFmtId="0" fontId="33" fillId="0" borderId="25">
      <alignment horizontal="center" vertical="top"/>
    </xf>
    <xf numFmtId="49" fontId="33" fillId="0" borderId="25">
      <alignment horizontal="center" vertical="top" wrapText="1"/>
    </xf>
    <xf numFmtId="0" fontId="33" fillId="0" borderId="25">
      <alignment horizontal="center" vertical="top" wrapText="1"/>
    </xf>
    <xf numFmtId="0" fontId="28" fillId="0" borderId="58"/>
    <xf numFmtId="49" fontId="28" fillId="0" borderId="36">
      <alignment horizontal="center"/>
    </xf>
    <xf numFmtId="49" fontId="37" fillId="0" borderId="59">
      <alignment horizontal="left" vertical="center" wrapText="1"/>
    </xf>
    <xf numFmtId="49" fontId="28" fillId="0" borderId="45">
      <alignment horizontal="center" vertical="center" wrapText="1"/>
    </xf>
    <xf numFmtId="49" fontId="33" fillId="0" borderId="60">
      <alignment horizontal="left" vertical="center" wrapText="1" indent="2"/>
    </xf>
    <xf numFmtId="49" fontId="33" fillId="0" borderId="41">
      <alignment horizontal="center" vertical="center" wrapText="1"/>
    </xf>
    <xf numFmtId="0" fontId="33" fillId="0" borderId="42"/>
    <xf numFmtId="4" fontId="33" fillId="0" borderId="42">
      <alignment horizontal="right"/>
    </xf>
    <xf numFmtId="4" fontId="33" fillId="0" borderId="43">
      <alignment horizontal="right"/>
    </xf>
    <xf numFmtId="49" fontId="33" fillId="0" borderId="57">
      <alignment horizontal="left" vertical="center" wrapText="1" indent="3"/>
    </xf>
    <xf numFmtId="49" fontId="33" fillId="0" borderId="51">
      <alignment horizontal="center" vertical="center" wrapText="1"/>
    </xf>
    <xf numFmtId="49" fontId="33" fillId="0" borderId="59">
      <alignment horizontal="left" vertical="center" wrapText="1" indent="3"/>
    </xf>
    <xf numFmtId="49" fontId="33" fillId="0" borderId="45">
      <alignment horizontal="center" vertical="center" wrapText="1"/>
    </xf>
    <xf numFmtId="49" fontId="33" fillId="0" borderId="61">
      <alignment horizontal="left" vertical="center" wrapText="1" indent="3"/>
    </xf>
    <xf numFmtId="0" fontId="37" fillId="0" borderId="58">
      <alignment horizontal="left" vertical="center" wrapText="1"/>
    </xf>
    <xf numFmtId="49" fontId="33" fillId="0" borderId="62">
      <alignment horizontal="center" vertical="center" wrapText="1"/>
    </xf>
    <xf numFmtId="4" fontId="33" fillId="0" borderId="19">
      <alignment horizontal="right"/>
    </xf>
    <xf numFmtId="4" fontId="33" fillId="0" borderId="63">
      <alignment horizontal="right"/>
    </xf>
    <xf numFmtId="0" fontId="28" fillId="0" borderId="28">
      <alignment horizontal="center" vertical="center" textRotation="90" wrapText="1"/>
    </xf>
    <xf numFmtId="49" fontId="33" fillId="0" borderId="28">
      <alignment horizontal="left" vertical="center" wrapText="1" indent="3"/>
    </xf>
    <xf numFmtId="49" fontId="33" fillId="0" borderId="34">
      <alignment horizontal="center" vertical="center" wrapText="1"/>
    </xf>
    <xf numFmtId="4" fontId="33" fillId="0" borderId="34">
      <alignment horizontal="right"/>
    </xf>
    <xf numFmtId="0" fontId="33" fillId="0" borderId="0">
      <alignment vertical="center"/>
    </xf>
    <xf numFmtId="49" fontId="33" fillId="0" borderId="0">
      <alignment horizontal="left" vertical="center" wrapText="1" indent="3"/>
    </xf>
    <xf numFmtId="49" fontId="33" fillId="0" borderId="0">
      <alignment horizontal="center" vertical="center" wrapText="1"/>
    </xf>
    <xf numFmtId="4" fontId="33" fillId="0" borderId="0">
      <alignment horizontal="right" shrinkToFit="1"/>
    </xf>
    <xf numFmtId="0" fontId="28" fillId="0" borderId="27">
      <alignment horizontal="center" vertical="center" textRotation="90" wrapText="1"/>
    </xf>
    <xf numFmtId="49" fontId="33" fillId="0" borderId="27">
      <alignment horizontal="left" vertical="center" wrapText="1" indent="3"/>
    </xf>
    <xf numFmtId="49" fontId="33" fillId="0" borderId="27">
      <alignment horizontal="center" vertical="center" wrapText="1"/>
    </xf>
    <xf numFmtId="4" fontId="33" fillId="0" borderId="27">
      <alignment horizontal="right"/>
    </xf>
    <xf numFmtId="49" fontId="28" fillId="0" borderId="36">
      <alignment horizontal="center" vertical="center" wrapText="1"/>
    </xf>
    <xf numFmtId="0" fontId="33" fillId="0" borderId="43"/>
    <xf numFmtId="0" fontId="28" fillId="0" borderId="28">
      <alignment horizontal="center" vertical="center" textRotation="90"/>
    </xf>
    <xf numFmtId="0" fontId="28" fillId="0" borderId="27">
      <alignment horizontal="center" vertical="center" textRotation="90"/>
    </xf>
    <xf numFmtId="0" fontId="28" fillId="0" borderId="26">
      <alignment horizontal="center" vertical="center" textRotation="90"/>
    </xf>
    <xf numFmtId="49" fontId="37" fillId="0" borderId="58">
      <alignment horizontal="left" vertical="center" wrapText="1"/>
    </xf>
    <xf numFmtId="0" fontId="28" fillId="0" borderId="25">
      <alignment horizontal="center" vertical="center" textRotation="90"/>
    </xf>
    <xf numFmtId="0" fontId="28" fillId="0" borderId="36">
      <alignment horizontal="center" vertical="center"/>
    </xf>
    <xf numFmtId="0" fontId="33" fillId="0" borderId="59">
      <alignment horizontal="left" vertical="center" wrapText="1"/>
    </xf>
    <xf numFmtId="0" fontId="33" fillId="0" borderId="41">
      <alignment horizontal="center" vertical="center"/>
    </xf>
    <xf numFmtId="0" fontId="33" fillId="0" borderId="51">
      <alignment horizontal="center" vertical="center"/>
    </xf>
    <xf numFmtId="0" fontId="33" fillId="0" borderId="45">
      <alignment horizontal="center" vertical="center"/>
    </xf>
    <xf numFmtId="0" fontId="33" fillId="0" borderId="61">
      <alignment horizontal="left" vertical="center" wrapText="1"/>
    </xf>
    <xf numFmtId="0" fontId="28" fillId="0" borderId="45">
      <alignment horizontal="center" vertical="center"/>
    </xf>
    <xf numFmtId="0" fontId="33" fillId="0" borderId="62">
      <alignment horizontal="center" vertical="center"/>
    </xf>
    <xf numFmtId="49" fontId="28" fillId="0" borderId="36">
      <alignment horizontal="center" vertical="center"/>
    </xf>
    <xf numFmtId="49" fontId="33" fillId="0" borderId="59">
      <alignment horizontal="left" vertical="center" wrapText="1"/>
    </xf>
    <xf numFmtId="49" fontId="33" fillId="0" borderId="41">
      <alignment horizontal="center" vertical="center"/>
    </xf>
    <xf numFmtId="49" fontId="33" fillId="0" borderId="51">
      <alignment horizontal="center" vertical="center"/>
    </xf>
    <xf numFmtId="49" fontId="33" fillId="0" borderId="45">
      <alignment horizontal="center" vertical="center"/>
    </xf>
    <xf numFmtId="49" fontId="33" fillId="0" borderId="61">
      <alignment horizontal="left" vertical="center" wrapText="1"/>
    </xf>
    <xf numFmtId="49" fontId="33" fillId="0" borderId="62">
      <alignment horizontal="center" vertical="center"/>
    </xf>
    <xf numFmtId="49" fontId="33" fillId="0" borderId="27">
      <alignment horizontal="center"/>
    </xf>
    <xf numFmtId="0" fontId="33" fillId="0" borderId="27">
      <alignment horizontal="center"/>
    </xf>
    <xf numFmtId="49" fontId="33" fillId="0" borderId="0">
      <alignment horizontal="left"/>
    </xf>
    <xf numFmtId="0" fontId="33" fillId="0" borderId="28">
      <alignment horizontal="center"/>
    </xf>
    <xf numFmtId="49" fontId="33" fillId="0" borderId="28">
      <alignment horizontal="center"/>
    </xf>
    <xf numFmtId="0" fontId="33" fillId="0" borderId="0">
      <alignment horizontal="center"/>
    </xf>
    <xf numFmtId="49" fontId="33" fillId="0" borderId="27"/>
    <xf numFmtId="0" fontId="27" fillId="0" borderId="27">
      <alignment wrapText="1"/>
    </xf>
    <xf numFmtId="0" fontId="27" fillId="0" borderId="25">
      <alignment wrapText="1"/>
    </xf>
    <xf numFmtId="0" fontId="27" fillId="0" borderId="28">
      <alignment wrapText="1"/>
    </xf>
    <xf numFmtId="0" fontId="33" fillId="0" borderId="28"/>
    <xf numFmtId="0" fontId="31" fillId="0" borderId="0"/>
    <xf numFmtId="0" fontId="31" fillId="0" borderId="0"/>
    <xf numFmtId="0" fontId="31" fillId="9" borderId="0"/>
    <xf numFmtId="0" fontId="31" fillId="9" borderId="27"/>
    <xf numFmtId="0" fontId="31" fillId="9" borderId="33"/>
    <xf numFmtId="0" fontId="31" fillId="9" borderId="28"/>
    <xf numFmtId="0" fontId="31" fillId="9" borderId="64"/>
    <xf numFmtId="0" fontId="31" fillId="9" borderId="65"/>
    <xf numFmtId="0" fontId="31" fillId="9" borderId="66"/>
    <xf numFmtId="0" fontId="31" fillId="9" borderId="67"/>
    <xf numFmtId="0" fontId="31" fillId="9" borderId="68"/>
    <xf numFmtId="0" fontId="31" fillId="9" borderId="69"/>
    <xf numFmtId="0" fontId="31" fillId="9" borderId="34"/>
    <xf numFmtId="0" fontId="31" fillId="9" borderId="70"/>
    <xf numFmtId="0" fontId="31" fillId="9" borderId="71"/>
    <xf numFmtId="0" fontId="31" fillId="9" borderId="72"/>
    <xf numFmtId="0" fontId="31" fillId="9" borderId="31"/>
    <xf numFmtId="0" fontId="31" fillId="9" borderId="73"/>
    <xf numFmtId="0" fontId="31" fillId="9" borderId="74"/>
    <xf numFmtId="0" fontId="31" fillId="9" borderId="32"/>
    <xf numFmtId="0" fontId="31" fillId="9" borderId="46"/>
    <xf numFmtId="0" fontId="31" fillId="10" borderId="65"/>
    <xf numFmtId="0" fontId="31" fillId="9" borderId="75"/>
    <xf numFmtId="0" fontId="31" fillId="10" borderId="27"/>
    <xf numFmtId="0" fontId="28" fillId="0" borderId="0"/>
    <xf numFmtId="0" fontId="29" fillId="0" borderId="0">
      <alignment horizontal="center" wrapText="1"/>
    </xf>
    <xf numFmtId="0" fontId="29" fillId="0" borderId="0">
      <alignment horizontal="center" wrapText="1"/>
    </xf>
    <xf numFmtId="0" fontId="30" fillId="0" borderId="27"/>
    <xf numFmtId="0" fontId="30" fillId="0" borderId="0"/>
    <xf numFmtId="0" fontId="31" fillId="0" borderId="0"/>
    <xf numFmtId="0" fontId="29" fillId="0" borderId="0">
      <alignment horizontal="left" wrapText="1"/>
    </xf>
    <xf numFmtId="0" fontId="32" fillId="0" borderId="0"/>
    <xf numFmtId="0" fontId="30" fillId="0" borderId="29"/>
    <xf numFmtId="0" fontId="33" fillId="0" borderId="19">
      <alignment horizontal="center"/>
    </xf>
    <xf numFmtId="0" fontId="31" fillId="0" borderId="30"/>
    <xf numFmtId="0" fontId="33" fillId="0" borderId="0">
      <alignment horizontal="left"/>
    </xf>
    <xf numFmtId="0" fontId="34" fillId="0" borderId="0">
      <alignment horizontal="center" vertical="top"/>
    </xf>
    <xf numFmtId="49" fontId="35" fillId="0" borderId="31">
      <alignment horizontal="right"/>
    </xf>
    <xf numFmtId="49" fontId="31" fillId="0" borderId="20">
      <alignment horizontal="center"/>
    </xf>
    <xf numFmtId="0" fontId="31" fillId="0" borderId="32"/>
    <xf numFmtId="49" fontId="31" fillId="0" borderId="0"/>
    <xf numFmtId="49" fontId="33" fillId="0" borderId="0">
      <alignment horizontal="right"/>
    </xf>
    <xf numFmtId="0" fontId="33" fillId="0" borderId="0"/>
    <xf numFmtId="0" fontId="33" fillId="0" borderId="0">
      <alignment horizontal="center"/>
    </xf>
    <xf numFmtId="0" fontId="33" fillId="0" borderId="31">
      <alignment horizontal="right"/>
    </xf>
    <xf numFmtId="166" fontId="33" fillId="0" borderId="21">
      <alignment horizontal="center"/>
    </xf>
    <xf numFmtId="49" fontId="33" fillId="0" borderId="0"/>
    <xf numFmtId="0" fontId="33" fillId="0" borderId="0">
      <alignment horizontal="right"/>
    </xf>
    <xf numFmtId="0" fontId="33" fillId="0" borderId="22">
      <alignment horizontal="center"/>
    </xf>
    <xf numFmtId="0" fontId="33" fillId="0" borderId="27">
      <alignment wrapText="1"/>
    </xf>
    <xf numFmtId="49" fontId="33" fillId="0" borderId="23">
      <alignment horizontal="center"/>
    </xf>
    <xf numFmtId="0" fontId="33" fillId="0" borderId="33">
      <alignment wrapText="1"/>
    </xf>
    <xf numFmtId="49" fontId="33" fillId="0" borderId="21">
      <alignment horizontal="center"/>
    </xf>
    <xf numFmtId="0" fontId="33" fillId="0" borderId="28">
      <alignment horizontal="left"/>
    </xf>
    <xf numFmtId="49" fontId="33" fillId="0" borderId="28"/>
    <xf numFmtId="0" fontId="33" fillId="0" borderId="21">
      <alignment horizontal="center"/>
    </xf>
    <xf numFmtId="49" fontId="33" fillId="0" borderId="24">
      <alignment horizontal="center"/>
    </xf>
    <xf numFmtId="0" fontId="36" fillId="0" borderId="0"/>
    <xf numFmtId="0" fontId="36" fillId="0" borderId="34"/>
    <xf numFmtId="49" fontId="33" fillId="0" borderId="25">
      <alignment horizontal="center" vertical="center" wrapText="1"/>
    </xf>
    <xf numFmtId="49" fontId="33" fillId="0" borderId="25">
      <alignment horizontal="center" vertical="center" wrapText="1"/>
    </xf>
    <xf numFmtId="49" fontId="33" fillId="0" borderId="25">
      <alignment horizontal="center" vertical="center" wrapText="1"/>
    </xf>
    <xf numFmtId="49" fontId="33" fillId="0" borderId="19">
      <alignment horizontal="center" vertical="center" wrapText="1"/>
    </xf>
    <xf numFmtId="0" fontId="33" fillId="0" borderId="35">
      <alignment horizontal="left" wrapText="1"/>
    </xf>
    <xf numFmtId="49" fontId="33" fillId="0" borderId="36">
      <alignment horizontal="center" wrapText="1"/>
    </xf>
    <xf numFmtId="49" fontId="33" fillId="0" borderId="37">
      <alignment horizontal="center"/>
    </xf>
    <xf numFmtId="4" fontId="33" fillId="0" borderId="25">
      <alignment horizontal="right"/>
    </xf>
    <xf numFmtId="4" fontId="33" fillId="0" borderId="38">
      <alignment horizontal="right"/>
    </xf>
    <xf numFmtId="0" fontId="33" fillId="0" borderId="39">
      <alignment horizontal="left" wrapText="1"/>
    </xf>
    <xf numFmtId="0" fontId="33" fillId="0" borderId="40">
      <alignment horizontal="left" wrapText="1" indent="1"/>
    </xf>
    <xf numFmtId="49" fontId="33" fillId="0" borderId="41">
      <alignment horizontal="center" wrapText="1"/>
    </xf>
    <xf numFmtId="49" fontId="33" fillId="0" borderId="42">
      <alignment horizontal="center"/>
    </xf>
    <xf numFmtId="49" fontId="33" fillId="0" borderId="43">
      <alignment horizontal="center"/>
    </xf>
    <xf numFmtId="0" fontId="33" fillId="0" borderId="44">
      <alignment horizontal="left" wrapText="1" indent="1"/>
    </xf>
    <xf numFmtId="0" fontId="33" fillId="0" borderId="38">
      <alignment horizontal="left" wrapText="1" indent="2"/>
    </xf>
    <xf numFmtId="49" fontId="33" fillId="0" borderId="45">
      <alignment horizontal="center"/>
    </xf>
    <xf numFmtId="49" fontId="33" fillId="0" borderId="25">
      <alignment horizontal="center"/>
    </xf>
    <xf numFmtId="0" fontId="33" fillId="0" borderId="21">
      <alignment horizontal="left" wrapText="1" indent="2"/>
    </xf>
    <xf numFmtId="0" fontId="33" fillId="0" borderId="34"/>
    <xf numFmtId="0" fontId="33" fillId="8" borderId="34"/>
    <xf numFmtId="0" fontId="33" fillId="8" borderId="46"/>
    <xf numFmtId="0" fontId="33" fillId="8" borderId="0"/>
    <xf numFmtId="0" fontId="33" fillId="0" borderId="0">
      <alignment horizontal="left" wrapText="1"/>
    </xf>
    <xf numFmtId="49" fontId="33" fillId="0" borderId="0">
      <alignment horizontal="center" wrapText="1"/>
    </xf>
    <xf numFmtId="49" fontId="33" fillId="0" borderId="0">
      <alignment horizontal="center"/>
    </xf>
    <xf numFmtId="49" fontId="33" fillId="0" borderId="0">
      <alignment horizontal="right"/>
    </xf>
    <xf numFmtId="0" fontId="33" fillId="0" borderId="27">
      <alignment horizontal="left"/>
    </xf>
    <xf numFmtId="49" fontId="33" fillId="0" borderId="27"/>
    <xf numFmtId="0" fontId="33" fillId="0" borderId="27"/>
    <xf numFmtId="0" fontId="31" fillId="0" borderId="27"/>
    <xf numFmtId="0" fontId="33" fillId="0" borderId="47">
      <alignment horizontal="left" wrapText="1"/>
    </xf>
    <xf numFmtId="49" fontId="33" fillId="0" borderId="37">
      <alignment horizontal="center" wrapText="1"/>
    </xf>
    <xf numFmtId="4" fontId="33" fillId="0" borderId="48">
      <alignment horizontal="right"/>
    </xf>
    <xf numFmtId="4" fontId="33" fillId="0" borderId="49">
      <alignment horizontal="right"/>
    </xf>
    <xf numFmtId="0" fontId="33" fillId="0" borderId="50">
      <alignment horizontal="left" wrapText="1"/>
    </xf>
    <xf numFmtId="49" fontId="33" fillId="0" borderId="45">
      <alignment horizontal="center" wrapText="1"/>
    </xf>
    <xf numFmtId="49" fontId="33" fillId="0" borderId="38">
      <alignment horizontal="center"/>
    </xf>
    <xf numFmtId="0" fontId="33" fillId="0" borderId="49">
      <alignment horizontal="left" wrapText="1" indent="2"/>
    </xf>
    <xf numFmtId="49" fontId="33" fillId="0" borderId="51">
      <alignment horizontal="center"/>
    </xf>
    <xf numFmtId="49" fontId="33" fillId="0" borderId="48">
      <alignment horizontal="center"/>
    </xf>
    <xf numFmtId="0" fontId="33" fillId="0" borderId="23">
      <alignment horizontal="left" wrapText="1" indent="2"/>
    </xf>
    <xf numFmtId="0" fontId="33" fillId="0" borderId="33"/>
    <xf numFmtId="0" fontId="33" fillId="0" borderId="52"/>
    <xf numFmtId="0" fontId="28" fillId="0" borderId="53">
      <alignment horizontal="left" wrapText="1"/>
    </xf>
    <xf numFmtId="0" fontId="33" fillId="0" borderId="54">
      <alignment horizontal="center" wrapText="1"/>
    </xf>
    <xf numFmtId="49" fontId="33" fillId="0" borderId="55">
      <alignment horizontal="center" wrapText="1"/>
    </xf>
    <xf numFmtId="4" fontId="33" fillId="0" borderId="37">
      <alignment horizontal="right"/>
    </xf>
    <xf numFmtId="4" fontId="33" fillId="0" borderId="56">
      <alignment horizontal="right"/>
    </xf>
    <xf numFmtId="0" fontId="28" fillId="0" borderId="21">
      <alignment horizontal="left" wrapText="1"/>
    </xf>
    <xf numFmtId="0" fontId="31" fillId="0" borderId="34"/>
    <xf numFmtId="0" fontId="31" fillId="0" borderId="28"/>
    <xf numFmtId="0" fontId="33" fillId="0" borderId="0">
      <alignment horizontal="center" wrapText="1"/>
    </xf>
    <xf numFmtId="0" fontId="28" fillId="0" borderId="0">
      <alignment horizontal="center"/>
    </xf>
    <xf numFmtId="0" fontId="28" fillId="0" borderId="27"/>
    <xf numFmtId="49" fontId="33" fillId="0" borderId="27">
      <alignment horizontal="left"/>
    </xf>
    <xf numFmtId="0" fontId="33" fillId="0" borderId="40">
      <alignment horizontal="left" wrapText="1"/>
    </xf>
    <xf numFmtId="0" fontId="33" fillId="0" borderId="44">
      <alignment horizontal="left" wrapText="1"/>
    </xf>
    <xf numFmtId="0" fontId="31" fillId="0" borderId="42"/>
    <xf numFmtId="0" fontId="31" fillId="0" borderId="43"/>
    <xf numFmtId="0" fontId="33" fillId="0" borderId="47">
      <alignment horizontal="left" wrapText="1" indent="1"/>
    </xf>
    <xf numFmtId="49" fontId="33" fillId="0" borderId="51">
      <alignment horizontal="center" wrapText="1"/>
    </xf>
    <xf numFmtId="0" fontId="33" fillId="0" borderId="50">
      <alignment horizontal="left" wrapText="1" indent="1"/>
    </xf>
    <xf numFmtId="0" fontId="33" fillId="0" borderId="40">
      <alignment horizontal="left" wrapText="1" indent="2"/>
    </xf>
    <xf numFmtId="0" fontId="33" fillId="0" borderId="44">
      <alignment horizontal="left" wrapText="1" indent="2"/>
    </xf>
    <xf numFmtId="0" fontId="33" fillId="0" borderId="57">
      <alignment horizontal="left" wrapText="1" indent="2"/>
    </xf>
    <xf numFmtId="49" fontId="33" fillId="0" borderId="51">
      <alignment horizontal="center" shrinkToFit="1"/>
    </xf>
    <xf numFmtId="49" fontId="33" fillId="0" borderId="48">
      <alignment horizontal="center" shrinkToFit="1"/>
    </xf>
    <xf numFmtId="0" fontId="33" fillId="0" borderId="50">
      <alignment horizontal="left" wrapText="1" indent="2"/>
    </xf>
    <xf numFmtId="0" fontId="28" fillId="0" borderId="26">
      <alignment horizontal="center" vertical="center" textRotation="90" wrapText="1"/>
    </xf>
    <xf numFmtId="0" fontId="33" fillId="0" borderId="25">
      <alignment horizontal="center" vertical="top" wrapText="1"/>
    </xf>
    <xf numFmtId="0" fontId="33" fillId="0" borderId="25">
      <alignment horizontal="center" vertical="top"/>
    </xf>
    <xf numFmtId="0" fontId="33" fillId="0" borderId="25">
      <alignment horizontal="center" vertical="top"/>
    </xf>
    <xf numFmtId="49" fontId="33" fillId="0" borderId="25">
      <alignment horizontal="center" vertical="top" wrapText="1"/>
    </xf>
    <xf numFmtId="0" fontId="33" fillId="0" borderId="25">
      <alignment horizontal="center" vertical="top" wrapText="1"/>
    </xf>
    <xf numFmtId="0" fontId="28" fillId="0" borderId="58"/>
    <xf numFmtId="49" fontId="28" fillId="0" borderId="36">
      <alignment horizontal="center"/>
    </xf>
    <xf numFmtId="49" fontId="37" fillId="0" borderId="59">
      <alignment horizontal="left" vertical="center" wrapText="1"/>
    </xf>
    <xf numFmtId="49" fontId="28" fillId="0" borderId="45">
      <alignment horizontal="center" vertical="center" wrapText="1"/>
    </xf>
    <xf numFmtId="49" fontId="33" fillId="0" borderId="60">
      <alignment horizontal="left" vertical="center" wrapText="1" indent="2"/>
    </xf>
    <xf numFmtId="49" fontId="33" fillId="0" borderId="41">
      <alignment horizontal="center" vertical="center" wrapText="1"/>
    </xf>
    <xf numFmtId="0" fontId="33" fillId="0" borderId="42"/>
    <xf numFmtId="4" fontId="33" fillId="0" borderId="42">
      <alignment horizontal="right"/>
    </xf>
    <xf numFmtId="4" fontId="33" fillId="0" borderId="43">
      <alignment horizontal="right"/>
    </xf>
    <xf numFmtId="49" fontId="33" fillId="0" borderId="57">
      <alignment horizontal="left" vertical="center" wrapText="1" indent="3"/>
    </xf>
    <xf numFmtId="49" fontId="33" fillId="0" borderId="51">
      <alignment horizontal="center" vertical="center" wrapText="1"/>
    </xf>
    <xf numFmtId="49" fontId="33" fillId="0" borderId="59">
      <alignment horizontal="left" vertical="center" wrapText="1" indent="3"/>
    </xf>
    <xf numFmtId="49" fontId="33" fillId="0" borderId="45">
      <alignment horizontal="center" vertical="center" wrapText="1"/>
    </xf>
    <xf numFmtId="49" fontId="33" fillId="0" borderId="61">
      <alignment horizontal="left" vertical="center" wrapText="1" indent="3"/>
    </xf>
    <xf numFmtId="0" fontId="37" fillId="0" borderId="58">
      <alignment horizontal="left" vertical="center" wrapText="1"/>
    </xf>
    <xf numFmtId="49" fontId="33" fillId="0" borderId="62">
      <alignment horizontal="center" vertical="center" wrapText="1"/>
    </xf>
    <xf numFmtId="4" fontId="33" fillId="0" borderId="19">
      <alignment horizontal="right"/>
    </xf>
    <xf numFmtId="4" fontId="33" fillId="0" borderId="63">
      <alignment horizontal="right"/>
    </xf>
    <xf numFmtId="0" fontId="28" fillId="0" borderId="28">
      <alignment horizontal="center" vertical="center" textRotation="90" wrapText="1"/>
    </xf>
    <xf numFmtId="49" fontId="33" fillId="0" borderId="28">
      <alignment horizontal="left" vertical="center" wrapText="1" indent="3"/>
    </xf>
    <xf numFmtId="49" fontId="33" fillId="0" borderId="34">
      <alignment horizontal="center" vertical="center" wrapText="1"/>
    </xf>
    <xf numFmtId="4" fontId="33" fillId="0" borderId="34">
      <alignment horizontal="right"/>
    </xf>
    <xf numFmtId="0" fontId="33" fillId="0" borderId="0">
      <alignment vertical="center"/>
    </xf>
    <xf numFmtId="49" fontId="33" fillId="0" borderId="0">
      <alignment horizontal="left" vertical="center" wrapText="1" indent="3"/>
    </xf>
    <xf numFmtId="49" fontId="33" fillId="0" borderId="0">
      <alignment horizontal="center" vertical="center" wrapText="1"/>
    </xf>
    <xf numFmtId="4" fontId="33" fillId="0" borderId="0">
      <alignment horizontal="right" shrinkToFit="1"/>
    </xf>
    <xf numFmtId="0" fontId="28" fillId="0" borderId="27">
      <alignment horizontal="center" vertical="center" textRotation="90" wrapText="1"/>
    </xf>
    <xf numFmtId="49" fontId="33" fillId="0" borderId="27">
      <alignment horizontal="left" vertical="center" wrapText="1" indent="3"/>
    </xf>
    <xf numFmtId="49" fontId="33" fillId="0" borderId="27">
      <alignment horizontal="center" vertical="center" wrapText="1"/>
    </xf>
    <xf numFmtId="4" fontId="33" fillId="0" borderId="27">
      <alignment horizontal="right"/>
    </xf>
    <xf numFmtId="49" fontId="28" fillId="0" borderId="36">
      <alignment horizontal="center" vertical="center" wrapText="1"/>
    </xf>
    <xf numFmtId="0" fontId="33" fillId="0" borderId="43"/>
    <xf numFmtId="0" fontId="28" fillId="0" borderId="28">
      <alignment horizontal="center" vertical="center" textRotation="90"/>
    </xf>
    <xf numFmtId="0" fontId="28" fillId="0" borderId="27">
      <alignment horizontal="center" vertical="center" textRotation="90"/>
    </xf>
    <xf numFmtId="0" fontId="28" fillId="0" borderId="26">
      <alignment horizontal="center" vertical="center" textRotation="90"/>
    </xf>
    <xf numFmtId="49" fontId="37" fillId="0" borderId="58">
      <alignment horizontal="left" vertical="center" wrapText="1"/>
    </xf>
    <xf numFmtId="0" fontId="28" fillId="0" borderId="25">
      <alignment horizontal="center" vertical="center" textRotation="90"/>
    </xf>
    <xf numFmtId="0" fontId="28" fillId="0" borderId="36">
      <alignment horizontal="center" vertical="center"/>
    </xf>
    <xf numFmtId="0" fontId="33" fillId="0" borderId="59">
      <alignment horizontal="left" vertical="center" wrapText="1"/>
    </xf>
    <xf numFmtId="0" fontId="33" fillId="0" borderId="41">
      <alignment horizontal="center" vertical="center"/>
    </xf>
    <xf numFmtId="0" fontId="33" fillId="0" borderId="51">
      <alignment horizontal="center" vertical="center"/>
    </xf>
    <xf numFmtId="0" fontId="33" fillId="0" borderId="45">
      <alignment horizontal="center" vertical="center"/>
    </xf>
    <xf numFmtId="0" fontId="33" fillId="0" borderId="61">
      <alignment horizontal="left" vertical="center" wrapText="1"/>
    </xf>
    <xf numFmtId="0" fontId="28" fillId="0" borderId="45">
      <alignment horizontal="center" vertical="center"/>
    </xf>
    <xf numFmtId="0" fontId="33" fillId="0" borderId="62">
      <alignment horizontal="center" vertical="center"/>
    </xf>
    <xf numFmtId="49" fontId="28" fillId="0" borderId="36">
      <alignment horizontal="center" vertical="center"/>
    </xf>
    <xf numFmtId="49" fontId="33" fillId="0" borderId="59">
      <alignment horizontal="left" vertical="center" wrapText="1"/>
    </xf>
    <xf numFmtId="49" fontId="33" fillId="0" borderId="41">
      <alignment horizontal="center" vertical="center"/>
    </xf>
    <xf numFmtId="49" fontId="33" fillId="0" borderId="51">
      <alignment horizontal="center" vertical="center"/>
    </xf>
    <xf numFmtId="49" fontId="33" fillId="0" borderId="45">
      <alignment horizontal="center" vertical="center"/>
    </xf>
    <xf numFmtId="49" fontId="33" fillId="0" borderId="61">
      <alignment horizontal="left" vertical="center" wrapText="1"/>
    </xf>
    <xf numFmtId="49" fontId="33" fillId="0" borderId="62">
      <alignment horizontal="center" vertical="center"/>
    </xf>
    <xf numFmtId="49" fontId="33" fillId="0" borderId="27">
      <alignment horizontal="center"/>
    </xf>
    <xf numFmtId="0" fontId="33" fillId="0" borderId="27">
      <alignment horizontal="center"/>
    </xf>
    <xf numFmtId="49" fontId="33" fillId="0" borderId="0">
      <alignment horizontal="left"/>
    </xf>
    <xf numFmtId="0" fontId="33" fillId="0" borderId="28">
      <alignment horizontal="center"/>
    </xf>
    <xf numFmtId="49" fontId="33" fillId="0" borderId="28">
      <alignment horizontal="center"/>
    </xf>
    <xf numFmtId="0" fontId="33" fillId="0" borderId="0">
      <alignment horizontal="center"/>
    </xf>
    <xf numFmtId="49" fontId="33" fillId="0" borderId="27"/>
    <xf numFmtId="0" fontId="27" fillId="0" borderId="27">
      <alignment wrapText="1"/>
    </xf>
    <xf numFmtId="0" fontId="27" fillId="0" borderId="25">
      <alignment wrapText="1"/>
    </xf>
    <xf numFmtId="0" fontId="27" fillId="0" borderId="28">
      <alignment wrapText="1"/>
    </xf>
    <xf numFmtId="0" fontId="33" fillId="0" borderId="28"/>
    <xf numFmtId="0" fontId="31" fillId="0" borderId="0"/>
    <xf numFmtId="0" fontId="31" fillId="0" borderId="0"/>
    <xf numFmtId="0" fontId="31" fillId="9" borderId="0"/>
    <xf numFmtId="0" fontId="31" fillId="9" borderId="27"/>
    <xf numFmtId="0" fontId="31" fillId="9" borderId="33"/>
    <xf numFmtId="0" fontId="31" fillId="9" borderId="28"/>
    <xf numFmtId="0" fontId="31" fillId="9" borderId="64"/>
    <xf numFmtId="0" fontId="31" fillId="9" borderId="65"/>
    <xf numFmtId="0" fontId="31" fillId="9" borderId="66"/>
    <xf numFmtId="0" fontId="31" fillId="9" borderId="67"/>
    <xf numFmtId="0" fontId="31" fillId="9" borderId="68"/>
    <xf numFmtId="0" fontId="31" fillId="9" borderId="69"/>
    <xf numFmtId="0" fontId="31" fillId="9" borderId="34"/>
    <xf numFmtId="0" fontId="31" fillId="9" borderId="70"/>
    <xf numFmtId="0" fontId="31" fillId="9" borderId="71"/>
    <xf numFmtId="0" fontId="31" fillId="9" borderId="72"/>
    <xf numFmtId="0" fontId="31" fillId="9" borderId="31"/>
    <xf numFmtId="0" fontId="31" fillId="9" borderId="73"/>
    <xf numFmtId="0" fontId="31" fillId="9" borderId="74"/>
    <xf numFmtId="0" fontId="31" fillId="9" borderId="32"/>
    <xf numFmtId="0" fontId="31" fillId="9" borderId="46"/>
    <xf numFmtId="0" fontId="31" fillId="10" borderId="65"/>
    <xf numFmtId="0" fontId="31" fillId="9" borderId="75"/>
    <xf numFmtId="0" fontId="31" fillId="10" borderId="27"/>
    <xf numFmtId="0" fontId="38" fillId="0" borderId="0"/>
    <xf numFmtId="0" fontId="39" fillId="0" borderId="0"/>
    <xf numFmtId="0" fontId="21" fillId="0" borderId="38">
      <alignment horizontal="left" wrapText="1" indent="2"/>
    </xf>
    <xf numFmtId="0" fontId="21" fillId="0" borderId="38">
      <alignment horizontal="left" wrapText="1" indent="2"/>
    </xf>
    <xf numFmtId="0" fontId="21" fillId="0" borderId="38">
      <alignment horizontal="left" wrapText="1" indent="2"/>
    </xf>
    <xf numFmtId="0" fontId="21" fillId="0" borderId="38">
      <alignment horizontal="left" wrapText="1" indent="2"/>
    </xf>
    <xf numFmtId="167" fontId="7" fillId="0" borderId="0" applyFont="0" applyFill="0" applyBorder="0" applyAlignment="0" applyProtection="0"/>
    <xf numFmtId="0" fontId="1" fillId="0" borderId="0"/>
  </cellStyleXfs>
  <cellXfs count="28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5" fillId="0" borderId="0" xfId="0" applyFont="1" applyFill="1"/>
    <xf numFmtId="0" fontId="0" fillId="0" borderId="0" xfId="0" applyFill="1"/>
    <xf numFmtId="0" fontId="6" fillId="0" borderId="0" xfId="0" applyFont="1"/>
    <xf numFmtId="0" fontId="6" fillId="0" borderId="0" xfId="0" applyFont="1" applyFill="1"/>
    <xf numFmtId="1" fontId="6" fillId="0" borderId="0" xfId="0" applyNumberFormat="1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/>
    <xf numFmtId="0" fontId="12" fillId="0" borderId="0" xfId="0" applyFont="1" applyAlignment="1"/>
    <xf numFmtId="0" fontId="9" fillId="0" borderId="0" xfId="0" applyFont="1"/>
    <xf numFmtId="49" fontId="12" fillId="0" borderId="0" xfId="0" applyNumberFormat="1" applyFont="1" applyAlignment="1"/>
    <xf numFmtId="0" fontId="12" fillId="0" borderId="0" xfId="0" applyFont="1" applyBorder="1"/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0" fontId="13" fillId="0" borderId="0" xfId="0" applyFont="1"/>
    <xf numFmtId="0" fontId="8" fillId="0" borderId="0" xfId="0" applyFont="1" applyFill="1"/>
    <xf numFmtId="2" fontId="13" fillId="0" borderId="0" xfId="0" applyNumberFormat="1" applyFont="1" applyFill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ill="1" applyAlignment="1">
      <alignment horizontal="right"/>
    </xf>
    <xf numFmtId="165" fontId="0" fillId="0" borderId="0" xfId="0" applyNumberFormat="1" applyFill="1"/>
    <xf numFmtId="165" fontId="0" fillId="0" borderId="0" xfId="0" applyNumberFormat="1"/>
    <xf numFmtId="164" fontId="6" fillId="0" borderId="0" xfId="0" applyNumberFormat="1" applyFont="1"/>
    <xf numFmtId="165" fontId="6" fillId="0" borderId="0" xfId="0" applyNumberFormat="1" applyFont="1" applyFill="1"/>
    <xf numFmtId="165" fontId="3" fillId="0" borderId="0" xfId="0" applyNumberFormat="1" applyFont="1"/>
    <xf numFmtId="0" fontId="14" fillId="0" borderId="0" xfId="0" applyFont="1" applyAlignment="1"/>
    <xf numFmtId="165" fontId="5" fillId="0" borderId="0" xfId="0" applyNumberFormat="1" applyFont="1" applyFill="1"/>
    <xf numFmtId="1" fontId="41" fillId="0" borderId="0" xfId="0" applyNumberFormat="1" applyFont="1" applyFill="1" applyAlignment="1">
      <alignment horizontal="center"/>
    </xf>
    <xf numFmtId="0" fontId="40" fillId="0" borderId="0" xfId="0" applyFont="1" applyFill="1" applyAlignment="1"/>
    <xf numFmtId="1" fontId="43" fillId="0" borderId="0" xfId="0" applyNumberFormat="1" applyFont="1" applyFill="1" applyAlignment="1">
      <alignment horizontal="center"/>
    </xf>
    <xf numFmtId="0" fontId="43" fillId="0" borderId="1" xfId="0" applyFont="1" applyFill="1" applyBorder="1" applyAlignment="1">
      <alignment horizontal="center" vertical="center" wrapText="1"/>
    </xf>
    <xf numFmtId="1" fontId="43" fillId="0" borderId="1" xfId="0" applyNumberFormat="1" applyFont="1" applyFill="1" applyBorder="1" applyAlignment="1">
      <alignment horizontal="center" vertical="center" wrapText="1"/>
    </xf>
    <xf numFmtId="165" fontId="43" fillId="0" borderId="1" xfId="0" applyNumberFormat="1" applyFont="1" applyFill="1" applyBorder="1" applyAlignment="1">
      <alignment horizontal="center" vertical="center" wrapText="1"/>
    </xf>
    <xf numFmtId="3" fontId="44" fillId="3" borderId="1" xfId="0" applyNumberFormat="1" applyFont="1" applyFill="1" applyBorder="1" applyAlignment="1" applyProtection="1">
      <alignment horizontal="center" vertical="center" wrapText="1"/>
    </xf>
    <xf numFmtId="165" fontId="43" fillId="3" borderId="1" xfId="0" applyNumberFormat="1" applyFont="1" applyFill="1" applyBorder="1" applyAlignment="1">
      <alignment horizontal="center" vertical="center"/>
    </xf>
    <xf numFmtId="3" fontId="43" fillId="7" borderId="1" xfId="0" applyNumberFormat="1" applyFont="1" applyFill="1" applyBorder="1" applyAlignment="1" applyProtection="1">
      <alignment horizontal="center" vertical="center" wrapText="1"/>
    </xf>
    <xf numFmtId="165" fontId="43" fillId="7" borderId="1" xfId="0" applyNumberFormat="1" applyFont="1" applyFill="1" applyBorder="1" applyAlignment="1">
      <alignment horizontal="center" vertical="center"/>
    </xf>
    <xf numFmtId="3" fontId="43" fillId="0" borderId="1" xfId="0" applyNumberFormat="1" applyFont="1" applyFill="1" applyBorder="1" applyAlignment="1" applyProtection="1">
      <alignment horizontal="left" vertical="center" wrapText="1"/>
    </xf>
    <xf numFmtId="3" fontId="43" fillId="0" borderId="1" xfId="0" applyNumberFormat="1" applyFont="1" applyFill="1" applyBorder="1" applyAlignment="1" applyProtection="1">
      <alignment horizontal="center" vertical="center" wrapText="1"/>
    </xf>
    <xf numFmtId="165" fontId="43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3" fontId="43" fillId="0" borderId="1" xfId="0" applyNumberFormat="1" applyFont="1" applyBorder="1" applyAlignment="1">
      <alignment horizontal="left" vertical="center" wrapText="1"/>
    </xf>
    <xf numFmtId="165" fontId="4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43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 applyProtection="1">
      <alignment vertical="center" wrapText="1"/>
    </xf>
    <xf numFmtId="3" fontId="43" fillId="2" borderId="1" xfId="0" applyNumberFormat="1" applyFont="1" applyFill="1" applyBorder="1" applyAlignment="1" applyProtection="1">
      <alignment horizontal="left" vertical="center" wrapText="1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3" fontId="43" fillId="7" borderId="1" xfId="0" applyNumberFormat="1" applyFont="1" applyFill="1" applyBorder="1" applyAlignment="1" applyProtection="1">
      <alignment horizontal="left" vertical="center" wrapText="1"/>
    </xf>
    <xf numFmtId="165" fontId="43" fillId="0" borderId="1" xfId="0" applyNumberFormat="1" applyFont="1" applyFill="1" applyBorder="1" applyAlignment="1" applyProtection="1">
      <alignment horizontal="center" vertical="center" wrapText="1"/>
    </xf>
    <xf numFmtId="3" fontId="43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 applyProtection="1">
      <alignment horizontal="center" vertical="center" wrapText="1"/>
    </xf>
    <xf numFmtId="3" fontId="43" fillId="0" borderId="1" xfId="0" applyNumberFormat="1" applyFont="1" applyFill="1" applyBorder="1" applyAlignment="1" applyProtection="1">
      <alignment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3" fontId="43" fillId="0" borderId="1" xfId="0" applyNumberFormat="1" applyFont="1" applyFill="1" applyBorder="1" applyAlignment="1" applyProtection="1">
      <alignment vertical="center" wrapText="1"/>
    </xf>
    <xf numFmtId="3" fontId="43" fillId="4" borderId="1" xfId="0" applyNumberFormat="1" applyFont="1" applyFill="1" applyBorder="1" applyAlignment="1" applyProtection="1">
      <alignment vertical="center" wrapText="1"/>
      <protection locked="0"/>
    </xf>
    <xf numFmtId="3" fontId="43" fillId="4" borderId="1" xfId="0" applyNumberFormat="1" applyFont="1" applyFill="1" applyBorder="1" applyAlignment="1" applyProtection="1">
      <alignment horizontal="center" vertical="center" wrapText="1"/>
    </xf>
    <xf numFmtId="165" fontId="4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 applyProtection="1">
      <alignment vertical="center" wrapText="1"/>
      <protection locked="0"/>
    </xf>
    <xf numFmtId="165" fontId="5" fillId="4" borderId="1" xfId="0" applyNumberFormat="1" applyFont="1" applyFill="1" applyBorder="1" applyAlignment="1">
      <alignment horizontal="center" vertical="center"/>
    </xf>
    <xf numFmtId="165" fontId="43" fillId="4" borderId="1" xfId="0" applyNumberFormat="1" applyFont="1" applyFill="1" applyBorder="1" applyAlignment="1" applyProtection="1">
      <alignment horizontal="center" vertical="center" wrapText="1"/>
    </xf>
    <xf numFmtId="165" fontId="5" fillId="4" borderId="1" xfId="0" applyNumberFormat="1" applyFont="1" applyFill="1" applyBorder="1" applyAlignment="1" applyProtection="1">
      <alignment horizontal="center" vertical="center" wrapText="1"/>
    </xf>
    <xf numFmtId="165" fontId="43" fillId="7" borderId="1" xfId="0" applyNumberFormat="1" applyFont="1" applyFill="1" applyBorder="1" applyAlignment="1" applyProtection="1">
      <alignment horizontal="center" vertical="center" wrapText="1"/>
    </xf>
    <xf numFmtId="0" fontId="18" fillId="0" borderId="1" xfId="252" applyNumberFormat="1" applyFont="1" applyBorder="1" applyAlignment="1" applyProtection="1">
      <alignment vertical="center" wrapText="1"/>
    </xf>
    <xf numFmtId="3" fontId="44" fillId="3" borderId="1" xfId="0" applyNumberFormat="1" applyFont="1" applyFill="1" applyBorder="1" applyAlignment="1" applyProtection="1">
      <alignment horizontal="center" vertical="center"/>
      <protection locked="0"/>
    </xf>
    <xf numFmtId="3" fontId="43" fillId="0" borderId="1" xfId="0" applyNumberFormat="1" applyFont="1" applyFill="1" applyBorder="1" applyAlignment="1" applyProtection="1">
      <alignment horizontal="center" vertical="center"/>
      <protection locked="0"/>
    </xf>
    <xf numFmtId="165" fontId="4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646" applyNumberFormat="1" applyFont="1" applyBorder="1" applyAlignment="1" applyProtection="1">
      <alignment vertical="center" wrapText="1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165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843" applyNumberFormat="1" applyFont="1" applyBorder="1" applyAlignment="1" applyProtection="1">
      <alignment vertical="center" wrapText="1"/>
    </xf>
    <xf numFmtId="3" fontId="43" fillId="7" borderId="1" xfId="0" applyNumberFormat="1" applyFont="1" applyFill="1" applyBorder="1" applyAlignment="1" applyProtection="1">
      <alignment horizontal="center" vertical="center"/>
      <protection locked="0"/>
    </xf>
    <xf numFmtId="165" fontId="43" fillId="7" borderId="1" xfId="0" applyNumberFormat="1" applyFont="1" applyFill="1" applyBorder="1" applyAlignment="1" applyProtection="1">
      <alignment horizontal="center" vertical="center"/>
      <protection locked="0"/>
    </xf>
    <xf numFmtId="2" fontId="43" fillId="0" borderId="1" xfId="0" applyNumberFormat="1" applyFont="1" applyFill="1" applyBorder="1" applyAlignment="1">
      <alignment horizontal="left" vertical="center" wrapText="1"/>
    </xf>
    <xf numFmtId="165" fontId="43" fillId="4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165" fontId="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>
      <alignment horizontal="left" vertical="center" wrapText="1"/>
    </xf>
    <xf numFmtId="3" fontId="43" fillId="7" borderId="1" xfId="0" applyNumberFormat="1" applyFont="1" applyFill="1" applyBorder="1" applyAlignment="1" applyProtection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3" fontId="43" fillId="3" borderId="1" xfId="0" applyNumberFormat="1" applyFont="1" applyFill="1" applyBorder="1" applyAlignment="1" applyProtection="1">
      <alignment horizontal="left" vertical="center" wrapText="1"/>
      <protection locked="0"/>
    </xf>
    <xf numFmtId="3" fontId="45" fillId="3" borderId="1" xfId="0" applyNumberFormat="1" applyFont="1" applyFill="1" applyBorder="1" applyAlignment="1" applyProtection="1">
      <alignment horizontal="center" vertical="center"/>
      <protection locked="0"/>
    </xf>
    <xf numFmtId="3" fontId="43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8" fillId="7" borderId="1" xfId="1237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vertical="center"/>
    </xf>
    <xf numFmtId="0" fontId="40" fillId="0" borderId="0" xfId="0" applyFont="1" applyFill="1" applyAlignment="1">
      <alignment horizontal="right"/>
    </xf>
    <xf numFmtId="0" fontId="40" fillId="0" borderId="0" xfId="0" applyFont="1"/>
    <xf numFmtId="0" fontId="40" fillId="0" borderId="0" xfId="0" applyFont="1" applyAlignment="1">
      <alignment horizontal="right"/>
    </xf>
    <xf numFmtId="0" fontId="41" fillId="0" borderId="1" xfId="0" applyFont="1" applyBorder="1" applyAlignment="1">
      <alignment horizontal="center" vertical="center" wrapText="1"/>
    </xf>
    <xf numFmtId="0" fontId="17" fillId="0" borderId="1" xfId="1384" applyNumberFormat="1" applyFont="1" applyFill="1" applyBorder="1" applyAlignment="1">
      <alignment horizontal="center" vertical="center" readingOrder="1"/>
    </xf>
    <xf numFmtId="0" fontId="41" fillId="11" borderId="1" xfId="0" applyFont="1" applyFill="1" applyBorder="1" applyAlignment="1">
      <alignment horizontal="left" vertical="center" wrapText="1"/>
    </xf>
    <xf numFmtId="49" fontId="41" fillId="11" borderId="1" xfId="0" applyNumberFormat="1" applyFont="1" applyFill="1" applyBorder="1" applyAlignment="1">
      <alignment horizontal="center" vertical="center" wrapText="1"/>
    </xf>
    <xf numFmtId="165" fontId="41" fillId="11" borderId="1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165" fontId="40" fillId="0" borderId="1" xfId="0" applyNumberFormat="1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11" borderId="1" xfId="0" applyFont="1" applyFill="1" applyBorder="1" applyAlignment="1">
      <alignment vertical="top" wrapText="1"/>
    </xf>
    <xf numFmtId="0" fontId="40" fillId="0" borderId="1" xfId="0" applyFont="1" applyFill="1" applyBorder="1" applyAlignment="1">
      <alignment vertical="top" wrapText="1"/>
    </xf>
    <xf numFmtId="165" fontId="40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vertical="center" wrapText="1"/>
    </xf>
    <xf numFmtId="49" fontId="41" fillId="0" borderId="1" xfId="0" applyNumberFormat="1" applyFont="1" applyFill="1" applyBorder="1" applyAlignment="1">
      <alignment horizontal="center" vertical="center" wrapText="1"/>
    </xf>
    <xf numFmtId="165" fontId="41" fillId="0" borderId="1" xfId="0" applyNumberFormat="1" applyFont="1" applyBorder="1" applyAlignment="1">
      <alignment horizontal="center" vertical="center" wrapText="1"/>
    </xf>
    <xf numFmtId="0" fontId="42" fillId="0" borderId="0" xfId="0" applyFont="1" applyFill="1" applyAlignment="1"/>
    <xf numFmtId="0" fontId="42" fillId="0" borderId="1" xfId="0" applyFont="1" applyFill="1" applyBorder="1" applyAlignment="1">
      <alignment horizontal="center" vertical="center" wrapText="1"/>
    </xf>
    <xf numFmtId="0" fontId="17" fillId="0" borderId="1" xfId="1384" applyNumberFormat="1" applyFont="1" applyFill="1" applyBorder="1" applyAlignment="1">
      <alignment horizontal="center" vertical="center" wrapText="1" readingOrder="1"/>
    </xf>
    <xf numFmtId="49" fontId="43" fillId="6" borderId="1" xfId="0" applyNumberFormat="1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2" fontId="4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  <xf numFmtId="49" fontId="43" fillId="4" borderId="1" xfId="0" applyNumberFormat="1" applyFont="1" applyFill="1" applyBorder="1" applyAlignment="1">
      <alignment horizontal="center" vertical="center"/>
    </xf>
    <xf numFmtId="2" fontId="4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3" fillId="0" borderId="1" xfId="0" applyNumberFormat="1" applyFont="1" applyFill="1" applyBorder="1" applyAlignment="1">
      <alignment horizontal="left" vertical="center" wrapText="1"/>
    </xf>
    <xf numFmtId="165" fontId="43" fillId="6" borderId="1" xfId="0" applyNumberFormat="1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43" fillId="6" borderId="1" xfId="0" applyNumberFormat="1" applyFont="1" applyFill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 wrapText="1"/>
    </xf>
    <xf numFmtId="165" fontId="48" fillId="0" borderId="1" xfId="0" applyNumberFormat="1" applyFont="1" applyBorder="1" applyAlignment="1">
      <alignment horizontal="center" vertical="center" wrapText="1"/>
    </xf>
    <xf numFmtId="0" fontId="43" fillId="5" borderId="1" xfId="0" applyFont="1" applyFill="1" applyBorder="1" applyAlignment="1">
      <alignment horizontal="left" vertical="center" wrapText="1"/>
    </xf>
    <xf numFmtId="0" fontId="43" fillId="6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9" fontId="43" fillId="0" borderId="1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18" fillId="0" borderId="1" xfId="1384" applyNumberFormat="1" applyFont="1" applyFill="1" applyBorder="1" applyAlignment="1">
      <alignment horizontal="center" vertical="center" wrapText="1" readingOrder="1"/>
    </xf>
    <xf numFmtId="165" fontId="43" fillId="0" borderId="1" xfId="0" applyNumberFormat="1" applyFont="1" applyFill="1" applyBorder="1" applyAlignment="1">
      <alignment horizontal="right" vertical="center" wrapText="1"/>
    </xf>
    <xf numFmtId="0" fontId="43" fillId="5" borderId="1" xfId="0" applyFont="1" applyFill="1" applyBorder="1" applyAlignment="1">
      <alignment horizontal="center" vertical="center" wrapText="1"/>
    </xf>
    <xf numFmtId="49" fontId="43" fillId="5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3" fillId="5" borderId="1" xfId="0" applyNumberFormat="1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49" fontId="43" fillId="5" borderId="1" xfId="0" applyNumberFormat="1" applyFont="1" applyFill="1" applyBorder="1" applyAlignment="1">
      <alignment horizontal="center" vertical="center" wrapText="1"/>
    </xf>
    <xf numFmtId="0" fontId="18" fillId="0" borderId="1" xfId="1384" applyNumberFormat="1" applyFont="1" applyFill="1" applyBorder="1" applyAlignment="1">
      <alignment horizontal="center" vertical="center" wrapText="1"/>
    </xf>
    <xf numFmtId="165" fontId="43" fillId="5" borderId="1" xfId="0" applyNumberFormat="1" applyFont="1" applyFill="1" applyBorder="1" applyAlignment="1">
      <alignment horizontal="center" vertical="center"/>
    </xf>
    <xf numFmtId="0" fontId="41" fillId="0" borderId="2" xfId="0" applyFont="1" applyBorder="1" applyAlignment="1">
      <alignment horizontal="left" vertical="center" wrapText="1"/>
    </xf>
    <xf numFmtId="165" fontId="41" fillId="0" borderId="12" xfId="0" applyNumberFormat="1" applyFont="1" applyBorder="1" applyAlignment="1">
      <alignment horizontal="center" vertical="center" wrapText="1"/>
    </xf>
    <xf numFmtId="49" fontId="40" fillId="0" borderId="6" xfId="0" applyNumberFormat="1" applyFont="1" applyBorder="1" applyAlignment="1">
      <alignment horizontal="center" vertical="center" wrapText="1"/>
    </xf>
    <xf numFmtId="165" fontId="40" fillId="0" borderId="9" xfId="0" applyNumberFormat="1" applyFont="1" applyBorder="1" applyAlignment="1">
      <alignment horizontal="center" vertical="center" wrapText="1"/>
    </xf>
    <xf numFmtId="49" fontId="40" fillId="0" borderId="7" xfId="0" applyNumberFormat="1" applyFont="1" applyBorder="1" applyAlignment="1">
      <alignment horizontal="center" vertical="center" wrapText="1"/>
    </xf>
    <xf numFmtId="165" fontId="40" fillId="0" borderId="13" xfId="0" applyNumberFormat="1" applyFont="1" applyBorder="1" applyAlignment="1">
      <alignment horizontal="center" vertical="center" wrapText="1"/>
    </xf>
    <xf numFmtId="0" fontId="40" fillId="0" borderId="3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49" fontId="40" fillId="0" borderId="8" xfId="0" applyNumberFormat="1" applyFont="1" applyBorder="1" applyAlignment="1">
      <alignment horizontal="center" vertical="center" wrapText="1"/>
    </xf>
    <xf numFmtId="165" fontId="40" fillId="0" borderId="10" xfId="0" applyNumberFormat="1" applyFont="1" applyBorder="1" applyAlignment="1">
      <alignment horizontal="center" vertical="center" wrapText="1"/>
    </xf>
    <xf numFmtId="0" fontId="40" fillId="0" borderId="4" xfId="0" applyFont="1" applyBorder="1" applyAlignment="1">
      <alignment horizontal="left" vertical="center" wrapText="1"/>
    </xf>
    <xf numFmtId="49" fontId="40" fillId="0" borderId="17" xfId="0" applyNumberFormat="1" applyFont="1" applyBorder="1" applyAlignment="1">
      <alignment horizontal="center" vertical="center" wrapText="1"/>
    </xf>
    <xf numFmtId="165" fontId="40" fillId="0" borderId="11" xfId="0" applyNumberFormat="1" applyFont="1" applyBorder="1" applyAlignment="1">
      <alignment horizontal="center" vertical="center" wrapText="1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right"/>
      <protection locked="0"/>
    </xf>
    <xf numFmtId="0" fontId="41" fillId="0" borderId="0" xfId="0" applyFont="1" applyAlignment="1" applyProtection="1">
      <alignment horizontal="center"/>
      <protection locked="0"/>
    </xf>
    <xf numFmtId="49" fontId="41" fillId="0" borderId="1" xfId="0" applyNumberFormat="1" applyFont="1" applyBorder="1" applyAlignment="1">
      <alignment horizontal="center" vertical="center" wrapText="1"/>
    </xf>
    <xf numFmtId="165" fontId="4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Alignment="1">
      <alignment horizontal="right"/>
    </xf>
    <xf numFmtId="0" fontId="43" fillId="0" borderId="1" xfId="0" applyFont="1" applyFill="1" applyBorder="1" applyAlignment="1">
      <alignment horizontal="center" vertical="center" wrapText="1"/>
    </xf>
    <xf numFmtId="1" fontId="43" fillId="0" borderId="1" xfId="0" applyNumberFormat="1" applyFont="1" applyFill="1" applyBorder="1" applyAlignment="1">
      <alignment horizontal="center" vertical="center" wrapText="1"/>
    </xf>
    <xf numFmtId="0" fontId="40" fillId="0" borderId="76" xfId="0" applyFont="1" applyFill="1" applyBorder="1" applyAlignment="1">
      <alignment horizontal="right"/>
    </xf>
    <xf numFmtId="0" fontId="18" fillId="7" borderId="1" xfId="1386" applyNumberFormat="1" applyFont="1" applyFill="1" applyBorder="1" applyAlignment="1" applyProtection="1">
      <alignment vertical="center" wrapText="1"/>
    </xf>
    <xf numFmtId="0" fontId="5" fillId="0" borderId="1" xfId="1387" applyNumberFormat="1" applyFont="1" applyBorder="1" applyAlignment="1" applyProtection="1">
      <alignment vertical="center" wrapText="1"/>
    </xf>
    <xf numFmtId="0" fontId="5" fillId="0" borderId="1" xfId="1388" applyNumberFormat="1" applyFont="1" applyBorder="1" applyAlignment="1" applyProtection="1">
      <alignment vertical="center" wrapText="1"/>
    </xf>
    <xf numFmtId="0" fontId="18" fillId="0" borderId="1" xfId="1389" applyNumberFormat="1" applyFont="1" applyBorder="1" applyAlignment="1" applyProtection="1">
      <alignment vertical="center" wrapText="1"/>
    </xf>
    <xf numFmtId="0" fontId="43" fillId="0" borderId="77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40" fillId="0" borderId="1" xfId="0" applyFont="1" applyFill="1" applyBorder="1" applyAlignment="1">
      <alignment vertical="center" wrapText="1"/>
    </xf>
    <xf numFmtId="0" fontId="41" fillId="11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43" fillId="0" borderId="1" xfId="0" applyFont="1" applyFill="1" applyBorder="1" applyAlignment="1">
      <alignment vertical="center" wrapText="1"/>
    </xf>
    <xf numFmtId="0" fontId="43" fillId="0" borderId="79" xfId="0" applyFont="1" applyFill="1" applyBorder="1" applyAlignment="1">
      <alignment horizontal="center" vertical="center" wrapText="1"/>
    </xf>
    <xf numFmtId="0" fontId="43" fillId="0" borderId="0" xfId="0" applyFont="1" applyAlignment="1" applyProtection="1">
      <alignment horizontal="center"/>
      <protection locked="0"/>
    </xf>
    <xf numFmtId="0" fontId="47" fillId="0" borderId="0" xfId="0" applyFont="1"/>
    <xf numFmtId="0" fontId="5" fillId="0" borderId="0" xfId="0" applyFont="1" applyAlignment="1" applyProtection="1">
      <alignment horizontal="right"/>
      <protection locked="0"/>
    </xf>
    <xf numFmtId="0" fontId="47" fillId="0" borderId="0" xfId="0" applyFont="1" applyAlignment="1"/>
    <xf numFmtId="0" fontId="5" fillId="0" borderId="0" xfId="0" applyFont="1" applyProtection="1">
      <protection locked="0"/>
    </xf>
    <xf numFmtId="0" fontId="49" fillId="0" borderId="0" xfId="0" applyFont="1"/>
    <xf numFmtId="165" fontId="40" fillId="0" borderId="1" xfId="1390" applyNumberFormat="1" applyFont="1" applyBorder="1" applyAlignment="1">
      <alignment horizontal="center" vertical="center"/>
    </xf>
    <xf numFmtId="0" fontId="40" fillId="4" borderId="1" xfId="1391" applyFont="1" applyFill="1" applyBorder="1" applyAlignment="1">
      <alignment horizontal="left" wrapText="1"/>
    </xf>
    <xf numFmtId="0" fontId="40" fillId="4" borderId="1" xfId="1391" applyFont="1" applyFill="1" applyBorder="1" applyAlignment="1">
      <alignment wrapText="1"/>
    </xf>
    <xf numFmtId="165" fontId="40" fillId="12" borderId="1" xfId="1390" applyNumberFormat="1" applyFont="1" applyFill="1" applyBorder="1" applyAlignment="1">
      <alignment horizontal="center" vertical="center"/>
    </xf>
    <xf numFmtId="0" fontId="41" fillId="12" borderId="1" xfId="0" applyFont="1" applyFill="1" applyBorder="1" applyAlignment="1">
      <alignment horizontal="left" vertical="center" wrapText="1"/>
    </xf>
    <xf numFmtId="165" fontId="40" fillId="12" borderId="1" xfId="1390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165" fontId="41" fillId="0" borderId="1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8" fillId="0" borderId="0" xfId="0" applyFont="1"/>
    <xf numFmtId="0" fontId="43" fillId="0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18" fillId="0" borderId="1" xfId="52" applyNumberFormat="1" applyFont="1" applyBorder="1" applyAlignment="1" applyProtection="1">
      <alignment vertical="center" wrapText="1"/>
    </xf>
    <xf numFmtId="165" fontId="43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/>
    <xf numFmtId="49" fontId="12" fillId="0" borderId="1" xfId="0" applyNumberFormat="1" applyFont="1" applyBorder="1" applyAlignment="1"/>
    <xf numFmtId="165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40" fillId="4" borderId="3" xfId="0" applyFont="1" applyFill="1" applyBorder="1" applyAlignment="1">
      <alignment horizontal="left" vertical="center" wrapText="1"/>
    </xf>
    <xf numFmtId="0" fontId="40" fillId="4" borderId="16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77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3" fillId="6" borderId="1" xfId="0" applyFont="1" applyFill="1" applyBorder="1" applyAlignment="1">
      <alignment vertical="center" wrapText="1"/>
    </xf>
    <xf numFmtId="2" fontId="43" fillId="6" borderId="1" xfId="0" applyNumberFormat="1" applyFont="1" applyFill="1" applyBorder="1" applyAlignment="1">
      <alignment horizontal="center" vertical="center" wrapText="1"/>
    </xf>
    <xf numFmtId="0" fontId="46" fillId="0" borderId="1" xfId="0" applyNumberFormat="1" applyFont="1" applyFill="1" applyBorder="1" applyAlignment="1">
      <alignment horizontal="left" vertical="center" wrapText="1"/>
    </xf>
    <xf numFmtId="2" fontId="46" fillId="0" borderId="1" xfId="0" applyNumberFormat="1" applyFont="1" applyFill="1" applyBorder="1" applyAlignment="1">
      <alignment horizontal="center" vertical="center" wrapText="1"/>
    </xf>
    <xf numFmtId="2" fontId="50" fillId="0" borderId="1" xfId="0" applyNumberFormat="1" applyFont="1" applyFill="1" applyBorder="1" applyAlignment="1">
      <alignment horizontal="center" vertical="center" wrapText="1"/>
    </xf>
    <xf numFmtId="165" fontId="46" fillId="0" borderId="1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vertical="center" wrapText="1"/>
    </xf>
    <xf numFmtId="0" fontId="50" fillId="0" borderId="1" xfId="0" applyFont="1" applyFill="1" applyBorder="1" applyAlignment="1">
      <alignment vertical="center" wrapText="1"/>
    </xf>
    <xf numFmtId="165" fontId="50" fillId="0" borderId="1" xfId="0" applyNumberFormat="1" applyFont="1" applyFill="1" applyBorder="1" applyAlignment="1">
      <alignment horizontal="center" vertical="center"/>
    </xf>
    <xf numFmtId="0" fontId="46" fillId="0" borderId="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40" fillId="0" borderId="0" xfId="0" applyFont="1" applyFill="1" applyAlignment="1">
      <alignment horizontal="right"/>
    </xf>
    <xf numFmtId="1" fontId="42" fillId="4" borderId="0" xfId="0" applyNumberFormat="1" applyFont="1" applyFill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1" fontId="43" fillId="0" borderId="1" xfId="0" applyNumberFormat="1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43" fillId="0" borderId="78" xfId="0" applyFont="1" applyFill="1" applyBorder="1" applyAlignment="1">
      <alignment horizontal="center" vertical="center" wrapText="1"/>
    </xf>
    <xf numFmtId="1" fontId="43" fillId="0" borderId="76" xfId="0" applyNumberFormat="1" applyFont="1" applyFill="1" applyBorder="1" applyAlignment="1">
      <alignment horizontal="right"/>
    </xf>
    <xf numFmtId="0" fontId="40" fillId="0" borderId="0" xfId="0" applyFont="1" applyAlignment="1">
      <alignment horizontal="right"/>
    </xf>
    <xf numFmtId="0" fontId="42" fillId="4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1" fillId="0" borderId="2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1" fillId="0" borderId="77" xfId="0" applyFont="1" applyBorder="1" applyAlignment="1">
      <alignment horizontal="center" vertical="center" wrapText="1"/>
    </xf>
    <xf numFmtId="0" fontId="41" fillId="0" borderId="79" xfId="0" applyFont="1" applyBorder="1" applyAlignment="1">
      <alignment horizontal="center" vertical="center" wrapText="1"/>
    </xf>
    <xf numFmtId="0" fontId="40" fillId="0" borderId="76" xfId="0" applyFont="1" applyBorder="1" applyAlignment="1">
      <alignment horizontal="right"/>
    </xf>
    <xf numFmtId="0" fontId="40" fillId="0" borderId="0" xfId="0" applyFont="1" applyFill="1" applyAlignment="1">
      <alignment horizontal="right" vertical="center" wrapText="1"/>
    </xf>
    <xf numFmtId="0" fontId="42" fillId="0" borderId="0" xfId="0" applyFont="1" applyFill="1" applyAlignment="1">
      <alignment horizontal="center" wrapText="1"/>
    </xf>
    <xf numFmtId="0" fontId="42" fillId="4" borderId="0" xfId="0" applyFont="1" applyFill="1" applyAlignment="1">
      <alignment horizontal="center" vertical="center" wrapText="1"/>
    </xf>
    <xf numFmtId="0" fontId="42" fillId="4" borderId="0" xfId="0" applyFont="1" applyFill="1" applyAlignment="1">
      <alignment horizontal="center" vertical="center"/>
    </xf>
    <xf numFmtId="0" fontId="43" fillId="0" borderId="77" xfId="0" applyFont="1" applyFill="1" applyBorder="1" applyAlignment="1">
      <alignment horizontal="center" vertical="center" wrapText="1"/>
    </xf>
    <xf numFmtId="0" fontId="43" fillId="0" borderId="79" xfId="0" applyFont="1" applyFill="1" applyBorder="1" applyAlignment="1">
      <alignment horizontal="center" vertical="center" wrapText="1"/>
    </xf>
    <xf numFmtId="0" fontId="18" fillId="0" borderId="77" xfId="1384" applyNumberFormat="1" applyFont="1" applyFill="1" applyBorder="1" applyAlignment="1">
      <alignment horizontal="center" vertical="center" wrapText="1" readingOrder="1"/>
    </xf>
    <xf numFmtId="0" fontId="18" fillId="0" borderId="79" xfId="1384" applyNumberFormat="1" applyFont="1" applyFill="1" applyBorder="1" applyAlignment="1">
      <alignment horizontal="center" vertical="center" wrapText="1" readingOrder="1"/>
    </xf>
    <xf numFmtId="0" fontId="5" fillId="0" borderId="76" xfId="0" applyFont="1" applyFill="1" applyBorder="1" applyAlignment="1">
      <alignment horizontal="right"/>
    </xf>
    <xf numFmtId="0" fontId="42" fillId="4" borderId="0" xfId="0" applyFont="1" applyFill="1" applyAlignment="1">
      <alignment horizontal="center" vertical="top" wrapText="1"/>
    </xf>
    <xf numFmtId="0" fontId="42" fillId="4" borderId="0" xfId="0" applyFont="1" applyFill="1" applyAlignment="1">
      <alignment horizontal="center" vertical="top"/>
    </xf>
    <xf numFmtId="0" fontId="6" fillId="0" borderId="76" xfId="0" applyFont="1" applyFill="1" applyBorder="1" applyAlignment="1">
      <alignment horizontal="right"/>
    </xf>
    <xf numFmtId="0" fontId="42" fillId="4" borderId="0" xfId="0" applyFont="1" applyFill="1" applyAlignment="1">
      <alignment horizontal="center" vertical="distributed"/>
    </xf>
    <xf numFmtId="0" fontId="41" fillId="4" borderId="0" xfId="0" applyFont="1" applyFill="1" applyAlignment="1" applyProtection="1">
      <alignment horizontal="center" vertical="center" wrapText="1"/>
      <protection locked="0"/>
    </xf>
    <xf numFmtId="0" fontId="41" fillId="0" borderId="18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center" wrapText="1"/>
    </xf>
    <xf numFmtId="49" fontId="41" fillId="0" borderId="17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76" xfId="0" applyFont="1" applyFill="1" applyBorder="1" applyAlignment="1">
      <alignment horizontal="right"/>
    </xf>
    <xf numFmtId="0" fontId="42" fillId="4" borderId="0" xfId="0" applyFont="1" applyFill="1" applyAlignment="1" applyProtection="1">
      <alignment horizontal="center" vertical="center" wrapText="1"/>
      <protection locked="0"/>
    </xf>
    <xf numFmtId="0" fontId="41" fillId="0" borderId="81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</cellXfs>
  <cellStyles count="1392">
    <cellStyle name="br" xfId="177"/>
    <cellStyle name="col" xfId="176"/>
    <cellStyle name="Normal" xfId="1384"/>
    <cellStyle name="style0" xfId="178"/>
    <cellStyle name="style0 2" xfId="375"/>
    <cellStyle name="style0 3" xfId="572"/>
    <cellStyle name="style0 4" xfId="770"/>
    <cellStyle name="style0 5" xfId="966"/>
    <cellStyle name="style0 6" xfId="1163"/>
    <cellStyle name="style0 7" xfId="1360"/>
    <cellStyle name="td" xfId="179"/>
    <cellStyle name="td 2" xfId="376"/>
    <cellStyle name="td 3" xfId="573"/>
    <cellStyle name="td 4" xfId="771"/>
    <cellStyle name="td 5" xfId="967"/>
    <cellStyle name="td 6" xfId="1164"/>
    <cellStyle name="td 7" xfId="1361"/>
    <cellStyle name="tr" xfId="175"/>
    <cellStyle name="xl100" xfId="76"/>
    <cellStyle name="xl100 2" xfId="276"/>
    <cellStyle name="xl100 3" xfId="473"/>
    <cellStyle name="xl100 4" xfId="670"/>
    <cellStyle name="xl100 5" xfId="867"/>
    <cellStyle name="xl100 6" xfId="1064"/>
    <cellStyle name="xl100 7" xfId="1261"/>
    <cellStyle name="xl101" xfId="87"/>
    <cellStyle name="xl101 2" xfId="287"/>
    <cellStyle name="xl101 3" xfId="484"/>
    <cellStyle name="xl101 4" xfId="681"/>
    <cellStyle name="xl101 5" xfId="878"/>
    <cellStyle name="xl101 6" xfId="1075"/>
    <cellStyle name="xl101 7" xfId="1272"/>
    <cellStyle name="xl102" xfId="62"/>
    <cellStyle name="xl102 2" xfId="262"/>
    <cellStyle name="xl102 3" xfId="459"/>
    <cellStyle name="xl102 4" xfId="656"/>
    <cellStyle name="xl102 5" xfId="853"/>
    <cellStyle name="xl102 6" xfId="1050"/>
    <cellStyle name="xl102 7" xfId="1247"/>
    <cellStyle name="xl103" xfId="69"/>
    <cellStyle name="xl103 2" xfId="269"/>
    <cellStyle name="xl103 3" xfId="466"/>
    <cellStyle name="xl103 4" xfId="663"/>
    <cellStyle name="xl103 5" xfId="860"/>
    <cellStyle name="xl103 6" xfId="1057"/>
    <cellStyle name="xl103 7" xfId="1254"/>
    <cellStyle name="xl104" xfId="83"/>
    <cellStyle name="xl104 2" xfId="283"/>
    <cellStyle name="xl104 3" xfId="480"/>
    <cellStyle name="xl104 4" xfId="677"/>
    <cellStyle name="xl104 5" xfId="874"/>
    <cellStyle name="xl104 6" xfId="1071"/>
    <cellStyle name="xl104 7" xfId="1268"/>
    <cellStyle name="xl105" xfId="77"/>
    <cellStyle name="xl105 2" xfId="277"/>
    <cellStyle name="xl105 3" xfId="474"/>
    <cellStyle name="xl105 4" xfId="671"/>
    <cellStyle name="xl105 5" xfId="868"/>
    <cellStyle name="xl105 6" xfId="1065"/>
    <cellStyle name="xl105 7" xfId="1262"/>
    <cellStyle name="xl106" xfId="65"/>
    <cellStyle name="xl106 2" xfId="265"/>
    <cellStyle name="xl106 3" xfId="462"/>
    <cellStyle name="xl106 4" xfId="659"/>
    <cellStyle name="xl106 5" xfId="856"/>
    <cellStyle name="xl106 6" xfId="1053"/>
    <cellStyle name="xl106 7" xfId="1250"/>
    <cellStyle name="xl107" xfId="70"/>
    <cellStyle name="xl107 2" xfId="270"/>
    <cellStyle name="xl107 3" xfId="467"/>
    <cellStyle name="xl107 4" xfId="664"/>
    <cellStyle name="xl107 5" xfId="861"/>
    <cellStyle name="xl107 6" xfId="1058"/>
    <cellStyle name="xl107 7" xfId="1255"/>
    <cellStyle name="xl108" xfId="84"/>
    <cellStyle name="xl108 2" xfId="284"/>
    <cellStyle name="xl108 3" xfId="481"/>
    <cellStyle name="xl108 4" xfId="678"/>
    <cellStyle name="xl108 5" xfId="875"/>
    <cellStyle name="xl108 6" xfId="1072"/>
    <cellStyle name="xl108 7" xfId="1269"/>
    <cellStyle name="xl109" xfId="63"/>
    <cellStyle name="xl109 2" xfId="263"/>
    <cellStyle name="xl109 3" xfId="460"/>
    <cellStyle name="xl109 4" xfId="657"/>
    <cellStyle name="xl109 5" xfId="854"/>
    <cellStyle name="xl109 6" xfId="1051"/>
    <cellStyle name="xl109 7" xfId="1248"/>
    <cellStyle name="xl110" xfId="191"/>
    <cellStyle name="xl110 2" xfId="388"/>
    <cellStyle name="xl110 3" xfId="585"/>
    <cellStyle name="xl110 4" xfId="783"/>
    <cellStyle name="xl110 5" xfId="979"/>
    <cellStyle name="xl110 6" xfId="1176"/>
    <cellStyle name="xl110 7" xfId="1373"/>
    <cellStyle name="xl111" xfId="71"/>
    <cellStyle name="xl111 2" xfId="271"/>
    <cellStyle name="xl111 3" xfId="468"/>
    <cellStyle name="xl111 4" xfId="665"/>
    <cellStyle name="xl111 5" xfId="862"/>
    <cellStyle name="xl111 6" xfId="1059"/>
    <cellStyle name="xl111 7" xfId="1256"/>
    <cellStyle name="xl112" xfId="74"/>
    <cellStyle name="xl112 2" xfId="274"/>
    <cellStyle name="xl112 3" xfId="471"/>
    <cellStyle name="xl112 4" xfId="668"/>
    <cellStyle name="xl112 5" xfId="865"/>
    <cellStyle name="xl112 6" xfId="1062"/>
    <cellStyle name="xl112 7" xfId="1259"/>
    <cellStyle name="xl113" xfId="192"/>
    <cellStyle name="xl113 2" xfId="389"/>
    <cellStyle name="xl113 3" xfId="586"/>
    <cellStyle name="xl113 4" xfId="784"/>
    <cellStyle name="xl113 5" xfId="980"/>
    <cellStyle name="xl113 6" xfId="1177"/>
    <cellStyle name="xl113 7" xfId="1374"/>
    <cellStyle name="xl114" xfId="85"/>
    <cellStyle name="xl114 2" xfId="285"/>
    <cellStyle name="xl114 3" xfId="482"/>
    <cellStyle name="xl114 4" xfId="679"/>
    <cellStyle name="xl114 5" xfId="876"/>
    <cellStyle name="xl114 6" xfId="1073"/>
    <cellStyle name="xl114 7" xfId="1270"/>
    <cellStyle name="xl115" xfId="193"/>
    <cellStyle name="xl115 2" xfId="390"/>
    <cellStyle name="xl115 3" xfId="587"/>
    <cellStyle name="xl115 4" xfId="785"/>
    <cellStyle name="xl115 5" xfId="981"/>
    <cellStyle name="xl115 6" xfId="1178"/>
    <cellStyle name="xl115 7" xfId="1375"/>
    <cellStyle name="xl116" xfId="194"/>
    <cellStyle name="xl116 2" xfId="391"/>
    <cellStyle name="xl116 3" xfId="588"/>
    <cellStyle name="xl116 4" xfId="786"/>
    <cellStyle name="xl116 5" xfId="982"/>
    <cellStyle name="xl116 6" xfId="1179"/>
    <cellStyle name="xl116 7" xfId="1376"/>
    <cellStyle name="xl117" xfId="195"/>
    <cellStyle name="xl117 2" xfId="392"/>
    <cellStyle name="xl117 3" xfId="589"/>
    <cellStyle name="xl117 4" xfId="787"/>
    <cellStyle name="xl117 5" xfId="983"/>
    <cellStyle name="xl117 6" xfId="1180"/>
    <cellStyle name="xl117 7" xfId="1377"/>
    <cellStyle name="xl118" xfId="196"/>
    <cellStyle name="xl118 2" xfId="393"/>
    <cellStyle name="xl118 3" xfId="590"/>
    <cellStyle name="xl118 4" xfId="788"/>
    <cellStyle name="xl118 5" xfId="984"/>
    <cellStyle name="xl118 6" xfId="1181"/>
    <cellStyle name="xl118 7" xfId="1378"/>
    <cellStyle name="xl119" xfId="72"/>
    <cellStyle name="xl119 2" xfId="272"/>
    <cellStyle name="xl119 3" xfId="469"/>
    <cellStyle name="xl119 4" xfId="666"/>
    <cellStyle name="xl119 5" xfId="863"/>
    <cellStyle name="xl119 6" xfId="1060"/>
    <cellStyle name="xl119 7" xfId="1257"/>
    <cellStyle name="xl120" xfId="86"/>
    <cellStyle name="xl120 2" xfId="286"/>
    <cellStyle name="xl120 3" xfId="483"/>
    <cellStyle name="xl120 4" xfId="680"/>
    <cellStyle name="xl120 5" xfId="877"/>
    <cellStyle name="xl120 6" xfId="1074"/>
    <cellStyle name="xl120 7" xfId="1271"/>
    <cellStyle name="xl121" xfId="78"/>
    <cellStyle name="xl121 2" xfId="278"/>
    <cellStyle name="xl121 3" xfId="475"/>
    <cellStyle name="xl121 4" xfId="672"/>
    <cellStyle name="xl121 5" xfId="869"/>
    <cellStyle name="xl121 6" xfId="1066"/>
    <cellStyle name="xl121 7" xfId="1263"/>
    <cellStyle name="xl122" xfId="197"/>
    <cellStyle name="xl122 2" xfId="394"/>
    <cellStyle name="xl122 3" xfId="591"/>
    <cellStyle name="xl122 4" xfId="789"/>
    <cellStyle name="xl122 5" xfId="985"/>
    <cellStyle name="xl122 6" xfId="1182"/>
    <cellStyle name="xl122 7" xfId="1379"/>
    <cellStyle name="xl123" xfId="88"/>
    <cellStyle name="xl123 2" xfId="288"/>
    <cellStyle name="xl123 3" xfId="485"/>
    <cellStyle name="xl123 4" xfId="682"/>
    <cellStyle name="xl123 5" xfId="879"/>
    <cellStyle name="xl123 6" xfId="1076"/>
    <cellStyle name="xl123 7" xfId="1273"/>
    <cellStyle name="xl124" xfId="66"/>
    <cellStyle name="xl124 2" xfId="266"/>
    <cellStyle name="xl124 3" xfId="463"/>
    <cellStyle name="xl124 4" xfId="660"/>
    <cellStyle name="xl124 5" xfId="857"/>
    <cellStyle name="xl124 6" xfId="1054"/>
    <cellStyle name="xl124 7" xfId="1251"/>
    <cellStyle name="xl125" xfId="67"/>
    <cellStyle name="xl125 2" xfId="267"/>
    <cellStyle name="xl125 3" xfId="464"/>
    <cellStyle name="xl125 4" xfId="661"/>
    <cellStyle name="xl125 5" xfId="858"/>
    <cellStyle name="xl125 6" xfId="1055"/>
    <cellStyle name="xl125 7" xfId="1252"/>
    <cellStyle name="xl126" xfId="90"/>
    <cellStyle name="xl126 2" xfId="290"/>
    <cellStyle name="xl126 3" xfId="487"/>
    <cellStyle name="xl126 4" xfId="684"/>
    <cellStyle name="xl126 5" xfId="881"/>
    <cellStyle name="xl126 6" xfId="1078"/>
    <cellStyle name="xl126 7" xfId="1275"/>
    <cellStyle name="xl127" xfId="91"/>
    <cellStyle name="xl127 2" xfId="291"/>
    <cellStyle name="xl127 3" xfId="488"/>
    <cellStyle name="xl127 4" xfId="685"/>
    <cellStyle name="xl127 5" xfId="882"/>
    <cellStyle name="xl127 6" xfId="1079"/>
    <cellStyle name="xl127 7" xfId="1276"/>
    <cellStyle name="xl128" xfId="93"/>
    <cellStyle name="xl128 2" xfId="293"/>
    <cellStyle name="xl128 3" xfId="490"/>
    <cellStyle name="xl128 4" xfId="687"/>
    <cellStyle name="xl128 5" xfId="884"/>
    <cellStyle name="xl128 6" xfId="1081"/>
    <cellStyle name="xl128 7" xfId="1278"/>
    <cellStyle name="xl129" xfId="97"/>
    <cellStyle name="xl129 2" xfId="297"/>
    <cellStyle name="xl129 3" xfId="494"/>
    <cellStyle name="xl129 4" xfId="691"/>
    <cellStyle name="xl129 5" xfId="888"/>
    <cellStyle name="xl129 6" xfId="1085"/>
    <cellStyle name="xl129 7" xfId="1282"/>
    <cellStyle name="xl130" xfId="100"/>
    <cellStyle name="xl130 2" xfId="300"/>
    <cellStyle name="xl130 3" xfId="497"/>
    <cellStyle name="xl130 4" xfId="694"/>
    <cellStyle name="xl130 5" xfId="891"/>
    <cellStyle name="xl130 6" xfId="1088"/>
    <cellStyle name="xl130 7" xfId="1285"/>
    <cellStyle name="xl131" xfId="198"/>
    <cellStyle name="xl131 2" xfId="395"/>
    <cellStyle name="xl131 3" xfId="592"/>
    <cellStyle name="xl131 4" xfId="790"/>
    <cellStyle name="xl131 5" xfId="986"/>
    <cellStyle name="xl131 6" xfId="1183"/>
    <cellStyle name="xl131 7" xfId="1380"/>
    <cellStyle name="xl132" xfId="102"/>
    <cellStyle name="xl132 2" xfId="302"/>
    <cellStyle name="xl132 3" xfId="499"/>
    <cellStyle name="xl132 4" xfId="696"/>
    <cellStyle name="xl132 5" xfId="893"/>
    <cellStyle name="xl132 6" xfId="1090"/>
    <cellStyle name="xl132 7" xfId="1287"/>
    <cellStyle name="xl133" xfId="89"/>
    <cellStyle name="xl133 2" xfId="289"/>
    <cellStyle name="xl133 3" xfId="486"/>
    <cellStyle name="xl133 4" xfId="683"/>
    <cellStyle name="xl133 5" xfId="880"/>
    <cellStyle name="xl133 6" xfId="1077"/>
    <cellStyle name="xl133 7" xfId="1274"/>
    <cellStyle name="xl134" xfId="92"/>
    <cellStyle name="xl134 2" xfId="292"/>
    <cellStyle name="xl134 3" xfId="489"/>
    <cellStyle name="xl134 4" xfId="686"/>
    <cellStyle name="xl134 5" xfId="883"/>
    <cellStyle name="xl134 6" xfId="1080"/>
    <cellStyle name="xl134 7" xfId="1277"/>
    <cellStyle name="xl135" xfId="98"/>
    <cellStyle name="xl135 2" xfId="298"/>
    <cellStyle name="xl135 3" xfId="495"/>
    <cellStyle name="xl135 4" xfId="692"/>
    <cellStyle name="xl135 5" xfId="889"/>
    <cellStyle name="xl135 6" xfId="1086"/>
    <cellStyle name="xl135 7" xfId="1283"/>
    <cellStyle name="xl136" xfId="103"/>
    <cellStyle name="xl136 2" xfId="303"/>
    <cellStyle name="xl136 3" xfId="500"/>
    <cellStyle name="xl136 4" xfId="697"/>
    <cellStyle name="xl136 5" xfId="894"/>
    <cellStyle name="xl136 6" xfId="1091"/>
    <cellStyle name="xl136 7" xfId="1288"/>
    <cellStyle name="xl137" xfId="199"/>
    <cellStyle name="xl137 2" xfId="396"/>
    <cellStyle name="xl137 3" xfId="593"/>
    <cellStyle name="xl137 4" xfId="791"/>
    <cellStyle name="xl137 5" xfId="987"/>
    <cellStyle name="xl137 6" xfId="1184"/>
    <cellStyle name="xl137 7" xfId="1381"/>
    <cellStyle name="xl138" xfId="104"/>
    <cellStyle name="xl138 2" xfId="304"/>
    <cellStyle name="xl138 3" xfId="501"/>
    <cellStyle name="xl138 4" xfId="698"/>
    <cellStyle name="xl138 5" xfId="895"/>
    <cellStyle name="xl138 6" xfId="1092"/>
    <cellStyle name="xl138 7" xfId="1289"/>
    <cellStyle name="xl139" xfId="94"/>
    <cellStyle name="xl139 2" xfId="294"/>
    <cellStyle name="xl139 3" xfId="491"/>
    <cellStyle name="xl139 4" xfId="688"/>
    <cellStyle name="xl139 5" xfId="885"/>
    <cellStyle name="xl139 6" xfId="1082"/>
    <cellStyle name="xl139 7" xfId="1279"/>
    <cellStyle name="xl140" xfId="99"/>
    <cellStyle name="xl140 2" xfId="299"/>
    <cellStyle name="xl140 3" xfId="496"/>
    <cellStyle name="xl140 4" xfId="693"/>
    <cellStyle name="xl140 5" xfId="890"/>
    <cellStyle name="xl140 6" xfId="1087"/>
    <cellStyle name="xl140 7" xfId="1284"/>
    <cellStyle name="xl141" xfId="101"/>
    <cellStyle name="xl141 2" xfId="301"/>
    <cellStyle name="xl141 3" xfId="498"/>
    <cellStyle name="xl141 4" xfId="695"/>
    <cellStyle name="xl141 5" xfId="892"/>
    <cellStyle name="xl141 6" xfId="1089"/>
    <cellStyle name="xl141 7" xfId="1286"/>
    <cellStyle name="xl142" xfId="200"/>
    <cellStyle name="xl142 2" xfId="397"/>
    <cellStyle name="xl142 3" xfId="594"/>
    <cellStyle name="xl142 4" xfId="792"/>
    <cellStyle name="xl142 5" xfId="988"/>
    <cellStyle name="xl142 6" xfId="1185"/>
    <cellStyle name="xl142 7" xfId="1382"/>
    <cellStyle name="xl143" xfId="105"/>
    <cellStyle name="xl143 2" xfId="305"/>
    <cellStyle name="xl143 3" xfId="502"/>
    <cellStyle name="xl143 4" xfId="699"/>
    <cellStyle name="xl143 5" xfId="896"/>
    <cellStyle name="xl143 6" xfId="1093"/>
    <cellStyle name="xl143 7" xfId="1290"/>
    <cellStyle name="xl144" xfId="201"/>
    <cellStyle name="xl144 2" xfId="398"/>
    <cellStyle name="xl144 3" xfId="595"/>
    <cellStyle name="xl144 4" xfId="793"/>
    <cellStyle name="xl144 5" xfId="989"/>
    <cellStyle name="xl144 6" xfId="1186"/>
    <cellStyle name="xl144 7" xfId="1383"/>
    <cellStyle name="xl145" xfId="95"/>
    <cellStyle name="xl145 2" xfId="295"/>
    <cellStyle name="xl145 3" xfId="492"/>
    <cellStyle name="xl145 4" xfId="689"/>
    <cellStyle name="xl145 5" xfId="886"/>
    <cellStyle name="xl145 6" xfId="1083"/>
    <cellStyle name="xl145 7" xfId="1280"/>
    <cellStyle name="xl146" xfId="96"/>
    <cellStyle name="xl146 2" xfId="296"/>
    <cellStyle name="xl146 3" xfId="493"/>
    <cellStyle name="xl146 4" xfId="690"/>
    <cellStyle name="xl146 5" xfId="887"/>
    <cellStyle name="xl146 6" xfId="1084"/>
    <cellStyle name="xl146 7" xfId="1281"/>
    <cellStyle name="xl147" xfId="106"/>
    <cellStyle name="xl147 2" xfId="306"/>
    <cellStyle name="xl147 3" xfId="503"/>
    <cellStyle name="xl147 4" xfId="700"/>
    <cellStyle name="xl147 5" xfId="897"/>
    <cellStyle name="xl147 6" xfId="1094"/>
    <cellStyle name="xl147 7" xfId="1291"/>
    <cellStyle name="xl148" xfId="130"/>
    <cellStyle name="xl148 2" xfId="330"/>
    <cellStyle name="xl148 3" xfId="527"/>
    <cellStyle name="xl148 4" xfId="724"/>
    <cellStyle name="xl148 5" xfId="921"/>
    <cellStyle name="xl148 6" xfId="1118"/>
    <cellStyle name="xl148 7" xfId="1315"/>
    <cellStyle name="xl149" xfId="134"/>
    <cellStyle name="xl149 2" xfId="334"/>
    <cellStyle name="xl149 3" xfId="531"/>
    <cellStyle name="xl149 4" xfId="728"/>
    <cellStyle name="xl149 5" xfId="925"/>
    <cellStyle name="xl149 6" xfId="1122"/>
    <cellStyle name="xl149 7" xfId="1319"/>
    <cellStyle name="xl150" xfId="138"/>
    <cellStyle name="xl150 2" xfId="338"/>
    <cellStyle name="xl150 3" xfId="535"/>
    <cellStyle name="xl150 4" xfId="732"/>
    <cellStyle name="xl150 5" xfId="929"/>
    <cellStyle name="xl150 6" xfId="1126"/>
    <cellStyle name="xl150 7" xfId="1323"/>
    <cellStyle name="xl151" xfId="144"/>
    <cellStyle name="xl151 2" xfId="344"/>
    <cellStyle name="xl151 3" xfId="541"/>
    <cellStyle name="xl151 4" xfId="738"/>
    <cellStyle name="xl151 5" xfId="935"/>
    <cellStyle name="xl151 6" xfId="1132"/>
    <cellStyle name="xl151 7" xfId="1329"/>
    <cellStyle name="xl152" xfId="145"/>
    <cellStyle name="xl152 2" xfId="345"/>
    <cellStyle name="xl152 3" xfId="542"/>
    <cellStyle name="xl152 4" xfId="739"/>
    <cellStyle name="xl152 5" xfId="936"/>
    <cellStyle name="xl152 6" xfId="1133"/>
    <cellStyle name="xl152 7" xfId="1330"/>
    <cellStyle name="xl153" xfId="146"/>
    <cellStyle name="xl153 2" xfId="346"/>
    <cellStyle name="xl153 3" xfId="543"/>
    <cellStyle name="xl153 4" xfId="740"/>
    <cellStyle name="xl153 5" xfId="937"/>
    <cellStyle name="xl153 6" xfId="1134"/>
    <cellStyle name="xl153 7" xfId="1331"/>
    <cellStyle name="xl154" xfId="148"/>
    <cellStyle name="xl154 2" xfId="348"/>
    <cellStyle name="xl154 3" xfId="545"/>
    <cellStyle name="xl154 4" xfId="742"/>
    <cellStyle name="xl154 5" xfId="939"/>
    <cellStyle name="xl154 6" xfId="1136"/>
    <cellStyle name="xl154 7" xfId="1333"/>
    <cellStyle name="xl155" xfId="171"/>
    <cellStyle name="xl155 2" xfId="371"/>
    <cellStyle name="xl155 3" xfId="568"/>
    <cellStyle name="xl155 4" xfId="765"/>
    <cellStyle name="xl155 5" xfId="962"/>
    <cellStyle name="xl155 6" xfId="1159"/>
    <cellStyle name="xl155 7" xfId="1356"/>
    <cellStyle name="xl156" xfId="172"/>
    <cellStyle name="xl156 2" xfId="372"/>
    <cellStyle name="xl156 3" xfId="569"/>
    <cellStyle name="xl156 4" xfId="766"/>
    <cellStyle name="xl156 5" xfId="963"/>
    <cellStyle name="xl156 6" xfId="1160"/>
    <cellStyle name="xl156 7" xfId="1357"/>
    <cellStyle name="xl157" xfId="173"/>
    <cellStyle name="xl157 2" xfId="373"/>
    <cellStyle name="xl157 3" xfId="570"/>
    <cellStyle name="xl157 4" xfId="767"/>
    <cellStyle name="xl157 5" xfId="964"/>
    <cellStyle name="xl157 6" xfId="1161"/>
    <cellStyle name="xl157 7" xfId="1358"/>
    <cellStyle name="xl158" xfId="107"/>
    <cellStyle name="xl158 2" xfId="307"/>
    <cellStyle name="xl158 3" xfId="504"/>
    <cellStyle name="xl158 4" xfId="701"/>
    <cellStyle name="xl158 5" xfId="898"/>
    <cellStyle name="xl158 6" xfId="1095"/>
    <cellStyle name="xl158 7" xfId="1292"/>
    <cellStyle name="xl159" xfId="112"/>
    <cellStyle name="xl159 2" xfId="312"/>
    <cellStyle name="xl159 3" xfId="509"/>
    <cellStyle name="xl159 4" xfId="706"/>
    <cellStyle name="xl159 5" xfId="903"/>
    <cellStyle name="xl159 6" xfId="1100"/>
    <cellStyle name="xl159 7" xfId="1297"/>
    <cellStyle name="xl160" xfId="114"/>
    <cellStyle name="xl160 2" xfId="314"/>
    <cellStyle name="xl160 3" xfId="511"/>
    <cellStyle name="xl160 4" xfId="708"/>
    <cellStyle name="xl160 5" xfId="905"/>
    <cellStyle name="xl160 6" xfId="1102"/>
    <cellStyle name="xl160 7" xfId="1299"/>
    <cellStyle name="xl161" xfId="116"/>
    <cellStyle name="xl161 2" xfId="316"/>
    <cellStyle name="xl161 3" xfId="513"/>
    <cellStyle name="xl161 4" xfId="710"/>
    <cellStyle name="xl161 5" xfId="907"/>
    <cellStyle name="xl161 6" xfId="1104"/>
    <cellStyle name="xl161 7" xfId="1301"/>
    <cellStyle name="xl162" xfId="121"/>
    <cellStyle name="xl162 2" xfId="321"/>
    <cellStyle name="xl162 3" xfId="518"/>
    <cellStyle name="xl162 4" xfId="715"/>
    <cellStyle name="xl162 5" xfId="912"/>
    <cellStyle name="xl162 6" xfId="1109"/>
    <cellStyle name="xl162 7" xfId="1306"/>
    <cellStyle name="xl163" xfId="123"/>
    <cellStyle name="xl163 2" xfId="323"/>
    <cellStyle name="xl163 3" xfId="520"/>
    <cellStyle name="xl163 4" xfId="717"/>
    <cellStyle name="xl163 5" xfId="914"/>
    <cellStyle name="xl163 6" xfId="1111"/>
    <cellStyle name="xl163 7" xfId="1308"/>
    <cellStyle name="xl164" xfId="125"/>
    <cellStyle name="xl164 2" xfId="325"/>
    <cellStyle name="xl164 3" xfId="522"/>
    <cellStyle name="xl164 4" xfId="719"/>
    <cellStyle name="xl164 5" xfId="916"/>
    <cellStyle name="xl164 6" xfId="1113"/>
    <cellStyle name="xl164 7" xfId="1310"/>
    <cellStyle name="xl165" xfId="126"/>
    <cellStyle name="xl165 2" xfId="326"/>
    <cellStyle name="xl165 3" xfId="523"/>
    <cellStyle name="xl165 4" xfId="720"/>
    <cellStyle name="xl165 5" xfId="917"/>
    <cellStyle name="xl165 6" xfId="1114"/>
    <cellStyle name="xl165 7" xfId="1311"/>
    <cellStyle name="xl166" xfId="131"/>
    <cellStyle name="xl166 2" xfId="331"/>
    <cellStyle name="xl166 3" xfId="528"/>
    <cellStyle name="xl166 4" xfId="725"/>
    <cellStyle name="xl166 5" xfId="922"/>
    <cellStyle name="xl166 6" xfId="1119"/>
    <cellStyle name="xl166 7" xfId="1316"/>
    <cellStyle name="xl167" xfId="135"/>
    <cellStyle name="xl167 2" xfId="335"/>
    <cellStyle name="xl167 3" xfId="532"/>
    <cellStyle name="xl167 4" xfId="729"/>
    <cellStyle name="xl167 5" xfId="926"/>
    <cellStyle name="xl167 6" xfId="1123"/>
    <cellStyle name="xl167 7" xfId="1320"/>
    <cellStyle name="xl168" xfId="139"/>
    <cellStyle name="xl168 2" xfId="339"/>
    <cellStyle name="xl168 3" xfId="536"/>
    <cellStyle name="xl168 4" xfId="733"/>
    <cellStyle name="xl168 5" xfId="930"/>
    <cellStyle name="xl168 6" xfId="1127"/>
    <cellStyle name="xl168 7" xfId="1324"/>
    <cellStyle name="xl169" xfId="147"/>
    <cellStyle name="xl169 2" xfId="347"/>
    <cellStyle name="xl169 3" xfId="544"/>
    <cellStyle name="xl169 4" xfId="741"/>
    <cellStyle name="xl169 5" xfId="938"/>
    <cellStyle name="xl169 6" xfId="1135"/>
    <cellStyle name="xl169 7" xfId="1332"/>
    <cellStyle name="xl170" xfId="150"/>
    <cellStyle name="xl170 2" xfId="350"/>
    <cellStyle name="xl170 3" xfId="547"/>
    <cellStyle name="xl170 4" xfId="744"/>
    <cellStyle name="xl170 5" xfId="941"/>
    <cellStyle name="xl170 6" xfId="1138"/>
    <cellStyle name="xl170 7" xfId="1335"/>
    <cellStyle name="xl171" xfId="154"/>
    <cellStyle name="xl171 2" xfId="354"/>
    <cellStyle name="xl171 3" xfId="551"/>
    <cellStyle name="xl171 4" xfId="748"/>
    <cellStyle name="xl171 5" xfId="945"/>
    <cellStyle name="xl171 6" xfId="1142"/>
    <cellStyle name="xl171 7" xfId="1339"/>
    <cellStyle name="xl172" xfId="158"/>
    <cellStyle name="xl172 2" xfId="358"/>
    <cellStyle name="xl172 3" xfId="555"/>
    <cellStyle name="xl172 4" xfId="752"/>
    <cellStyle name="xl172 5" xfId="949"/>
    <cellStyle name="xl172 6" xfId="1146"/>
    <cellStyle name="xl172 7" xfId="1343"/>
    <cellStyle name="xl173" xfId="162"/>
    <cellStyle name="xl173 2" xfId="362"/>
    <cellStyle name="xl173 3" xfId="559"/>
    <cellStyle name="xl173 4" xfId="756"/>
    <cellStyle name="xl173 5" xfId="953"/>
    <cellStyle name="xl173 6" xfId="1150"/>
    <cellStyle name="xl173 7" xfId="1347"/>
    <cellStyle name="xl174" xfId="113"/>
    <cellStyle name="xl174 2" xfId="313"/>
    <cellStyle name="xl174 3" xfId="510"/>
    <cellStyle name="xl174 4" xfId="707"/>
    <cellStyle name="xl174 5" xfId="904"/>
    <cellStyle name="xl174 6" xfId="1101"/>
    <cellStyle name="xl174 7" xfId="1298"/>
    <cellStyle name="xl175" xfId="115"/>
    <cellStyle name="xl175 2" xfId="315"/>
    <cellStyle name="xl175 3" xfId="512"/>
    <cellStyle name="xl175 4" xfId="709"/>
    <cellStyle name="xl175 5" xfId="906"/>
    <cellStyle name="xl175 6" xfId="1103"/>
    <cellStyle name="xl175 7" xfId="1300"/>
    <cellStyle name="xl176" xfId="117"/>
    <cellStyle name="xl176 2" xfId="317"/>
    <cellStyle name="xl176 3" xfId="514"/>
    <cellStyle name="xl176 4" xfId="711"/>
    <cellStyle name="xl176 5" xfId="908"/>
    <cellStyle name="xl176 6" xfId="1105"/>
    <cellStyle name="xl176 7" xfId="1302"/>
    <cellStyle name="xl177" xfId="122"/>
    <cellStyle name="xl177 2" xfId="322"/>
    <cellStyle name="xl177 3" xfId="519"/>
    <cellStyle name="xl177 4" xfId="716"/>
    <cellStyle name="xl177 5" xfId="913"/>
    <cellStyle name="xl177 6" xfId="1110"/>
    <cellStyle name="xl177 7" xfId="1307"/>
    <cellStyle name="xl178" xfId="124"/>
    <cellStyle name="xl178 2" xfId="324"/>
    <cellStyle name="xl178 3" xfId="521"/>
    <cellStyle name="xl178 4" xfId="718"/>
    <cellStyle name="xl178 5" xfId="915"/>
    <cellStyle name="xl178 6" xfId="1112"/>
    <cellStyle name="xl178 7" xfId="1309"/>
    <cellStyle name="xl179" xfId="127"/>
    <cellStyle name="xl179 2" xfId="327"/>
    <cellStyle name="xl179 3" xfId="524"/>
    <cellStyle name="xl179 4" xfId="721"/>
    <cellStyle name="xl179 5" xfId="918"/>
    <cellStyle name="xl179 6" xfId="1115"/>
    <cellStyle name="xl179 7" xfId="1312"/>
    <cellStyle name="xl180" xfId="132"/>
    <cellStyle name="xl180 2" xfId="332"/>
    <cellStyle name="xl180 3" xfId="529"/>
    <cellStyle name="xl180 4" xfId="726"/>
    <cellStyle name="xl180 5" xfId="923"/>
    <cellStyle name="xl180 6" xfId="1120"/>
    <cellStyle name="xl180 7" xfId="1317"/>
    <cellStyle name="xl181" xfId="136"/>
    <cellStyle name="xl181 2" xfId="336"/>
    <cellStyle name="xl181 3" xfId="533"/>
    <cellStyle name="xl181 4" xfId="730"/>
    <cellStyle name="xl181 5" xfId="927"/>
    <cellStyle name="xl181 6" xfId="1124"/>
    <cellStyle name="xl181 7" xfId="1321"/>
    <cellStyle name="xl182" xfId="140"/>
    <cellStyle name="xl182 2" xfId="340"/>
    <cellStyle name="xl182 3" xfId="537"/>
    <cellStyle name="xl182 4" xfId="734"/>
    <cellStyle name="xl182 5" xfId="931"/>
    <cellStyle name="xl182 6" xfId="1128"/>
    <cellStyle name="xl182 7" xfId="1325"/>
    <cellStyle name="xl183" xfId="142"/>
    <cellStyle name="xl183 2" xfId="342"/>
    <cellStyle name="xl183 3" xfId="539"/>
    <cellStyle name="xl183 4" xfId="736"/>
    <cellStyle name="xl183 5" xfId="933"/>
    <cellStyle name="xl183 6" xfId="1130"/>
    <cellStyle name="xl183 7" xfId="1327"/>
    <cellStyle name="xl184" xfId="149"/>
    <cellStyle name="xl184 2" xfId="349"/>
    <cellStyle name="xl184 3" xfId="546"/>
    <cellStyle name="xl184 4" xfId="743"/>
    <cellStyle name="xl184 5" xfId="940"/>
    <cellStyle name="xl184 6" xfId="1137"/>
    <cellStyle name="xl184 7" xfId="1334"/>
    <cellStyle name="xl185" xfId="151"/>
    <cellStyle name="xl185 2" xfId="351"/>
    <cellStyle name="xl185 3" xfId="548"/>
    <cellStyle name="xl185 4" xfId="745"/>
    <cellStyle name="xl185 5" xfId="942"/>
    <cellStyle name="xl185 6" xfId="1139"/>
    <cellStyle name="xl185 7" xfId="1336"/>
    <cellStyle name="xl186" xfId="152"/>
    <cellStyle name="xl186 2" xfId="352"/>
    <cellStyle name="xl186 3" xfId="549"/>
    <cellStyle name="xl186 4" xfId="746"/>
    <cellStyle name="xl186 5" xfId="943"/>
    <cellStyle name="xl186 6" xfId="1140"/>
    <cellStyle name="xl186 7" xfId="1337"/>
    <cellStyle name="xl187" xfId="153"/>
    <cellStyle name="xl187 2" xfId="353"/>
    <cellStyle name="xl187 3" xfId="550"/>
    <cellStyle name="xl187 4" xfId="747"/>
    <cellStyle name="xl187 5" xfId="944"/>
    <cellStyle name="xl187 6" xfId="1141"/>
    <cellStyle name="xl187 7" xfId="1338"/>
    <cellStyle name="xl188" xfId="155"/>
    <cellStyle name="xl188 2" xfId="355"/>
    <cellStyle name="xl188 3" xfId="552"/>
    <cellStyle name="xl188 4" xfId="749"/>
    <cellStyle name="xl188 5" xfId="946"/>
    <cellStyle name="xl188 6" xfId="1143"/>
    <cellStyle name="xl188 7" xfId="1340"/>
    <cellStyle name="xl189" xfId="156"/>
    <cellStyle name="xl189 2" xfId="356"/>
    <cellStyle name="xl189 3" xfId="553"/>
    <cellStyle name="xl189 4" xfId="750"/>
    <cellStyle name="xl189 5" xfId="947"/>
    <cellStyle name="xl189 6" xfId="1144"/>
    <cellStyle name="xl189 7" xfId="1341"/>
    <cellStyle name="xl190" xfId="157"/>
    <cellStyle name="xl190 2" xfId="357"/>
    <cellStyle name="xl190 3" xfId="554"/>
    <cellStyle name="xl190 4" xfId="751"/>
    <cellStyle name="xl190 5" xfId="948"/>
    <cellStyle name="xl190 6" xfId="1145"/>
    <cellStyle name="xl190 7" xfId="1342"/>
    <cellStyle name="xl191" xfId="159"/>
    <cellStyle name="xl191 2" xfId="359"/>
    <cellStyle name="xl191 3" xfId="556"/>
    <cellStyle name="xl191 4" xfId="753"/>
    <cellStyle name="xl191 5" xfId="950"/>
    <cellStyle name="xl191 6" xfId="1147"/>
    <cellStyle name="xl191 7" xfId="1344"/>
    <cellStyle name="xl192" xfId="160"/>
    <cellStyle name="xl192 2" xfId="360"/>
    <cellStyle name="xl192 3" xfId="557"/>
    <cellStyle name="xl192 4" xfId="754"/>
    <cellStyle name="xl192 5" xfId="951"/>
    <cellStyle name="xl192 6" xfId="1148"/>
    <cellStyle name="xl192 7" xfId="1345"/>
    <cellStyle name="xl193" xfId="161"/>
    <cellStyle name="xl193 2" xfId="361"/>
    <cellStyle name="xl193 3" xfId="558"/>
    <cellStyle name="xl193 4" xfId="755"/>
    <cellStyle name="xl193 5" xfId="952"/>
    <cellStyle name="xl193 6" xfId="1149"/>
    <cellStyle name="xl193 7" xfId="1346"/>
    <cellStyle name="xl194" xfId="163"/>
    <cellStyle name="xl194 2" xfId="363"/>
    <cellStyle name="xl194 3" xfId="560"/>
    <cellStyle name="xl194 4" xfId="757"/>
    <cellStyle name="xl194 5" xfId="954"/>
    <cellStyle name="xl194 6" xfId="1151"/>
    <cellStyle name="xl194 7" xfId="1348"/>
    <cellStyle name="xl195" xfId="164"/>
    <cellStyle name="xl195 2" xfId="364"/>
    <cellStyle name="xl195 3" xfId="561"/>
    <cellStyle name="xl195 4" xfId="758"/>
    <cellStyle name="xl195 5" xfId="955"/>
    <cellStyle name="xl195 6" xfId="1152"/>
    <cellStyle name="xl195 7" xfId="1349"/>
    <cellStyle name="xl196" xfId="167"/>
    <cellStyle name="xl196 2" xfId="367"/>
    <cellStyle name="xl196 3" xfId="564"/>
    <cellStyle name="xl196 4" xfId="761"/>
    <cellStyle name="xl196 5" xfId="958"/>
    <cellStyle name="xl196 6" xfId="1155"/>
    <cellStyle name="xl196 7" xfId="1352"/>
    <cellStyle name="xl197" xfId="169"/>
    <cellStyle name="xl197 2" xfId="369"/>
    <cellStyle name="xl197 3" xfId="566"/>
    <cellStyle name="xl197 4" xfId="763"/>
    <cellStyle name="xl197 5" xfId="960"/>
    <cellStyle name="xl197 6" xfId="1157"/>
    <cellStyle name="xl197 7" xfId="1354"/>
    <cellStyle name="xl198" xfId="170"/>
    <cellStyle name="xl198 2" xfId="370"/>
    <cellStyle name="xl198 3" xfId="567"/>
    <cellStyle name="xl198 4" xfId="764"/>
    <cellStyle name="xl198 5" xfId="961"/>
    <cellStyle name="xl198 6" xfId="1158"/>
    <cellStyle name="xl198 7" xfId="1355"/>
    <cellStyle name="xl199" xfId="108"/>
    <cellStyle name="xl199 2" xfId="308"/>
    <cellStyle name="xl199 3" xfId="505"/>
    <cellStyle name="xl199 4" xfId="702"/>
    <cellStyle name="xl199 5" xfId="899"/>
    <cellStyle name="xl199 6" xfId="1096"/>
    <cellStyle name="xl199 7" xfId="1293"/>
    <cellStyle name="xl200" xfId="110"/>
    <cellStyle name="xl200 2" xfId="310"/>
    <cellStyle name="xl200 3" xfId="507"/>
    <cellStyle name="xl200 4" xfId="704"/>
    <cellStyle name="xl200 5" xfId="901"/>
    <cellStyle name="xl200 6" xfId="1098"/>
    <cellStyle name="xl200 7" xfId="1295"/>
    <cellStyle name="xl201" xfId="118"/>
    <cellStyle name="xl201 2" xfId="318"/>
    <cellStyle name="xl201 3" xfId="515"/>
    <cellStyle name="xl201 4" xfId="712"/>
    <cellStyle name="xl201 5" xfId="909"/>
    <cellStyle name="xl201 6" xfId="1106"/>
    <cellStyle name="xl201 7" xfId="1303"/>
    <cellStyle name="xl202" xfId="128"/>
    <cellStyle name="xl202 2" xfId="328"/>
    <cellStyle name="xl202 3" xfId="525"/>
    <cellStyle name="xl202 4" xfId="722"/>
    <cellStyle name="xl202 5" xfId="919"/>
    <cellStyle name="xl202 6" xfId="1116"/>
    <cellStyle name="xl202 7" xfId="1313"/>
    <cellStyle name="xl203" xfId="133"/>
    <cellStyle name="xl203 2" xfId="333"/>
    <cellStyle name="xl203 3" xfId="530"/>
    <cellStyle name="xl203 4" xfId="727"/>
    <cellStyle name="xl203 5" xfId="924"/>
    <cellStyle name="xl203 6" xfId="1121"/>
    <cellStyle name="xl203 7" xfId="1318"/>
    <cellStyle name="xl204" xfId="137"/>
    <cellStyle name="xl204 2" xfId="337"/>
    <cellStyle name="xl204 3" xfId="534"/>
    <cellStyle name="xl204 4" xfId="731"/>
    <cellStyle name="xl204 5" xfId="928"/>
    <cellStyle name="xl204 6" xfId="1125"/>
    <cellStyle name="xl204 7" xfId="1322"/>
    <cellStyle name="xl205" xfId="141"/>
    <cellStyle name="xl205 2" xfId="341"/>
    <cellStyle name="xl205 3" xfId="538"/>
    <cellStyle name="xl205 4" xfId="735"/>
    <cellStyle name="xl205 5" xfId="932"/>
    <cellStyle name="xl205 6" xfId="1129"/>
    <cellStyle name="xl205 7" xfId="1326"/>
    <cellStyle name="xl206" xfId="174"/>
    <cellStyle name="xl206 2" xfId="374"/>
    <cellStyle name="xl206 3" xfId="571"/>
    <cellStyle name="xl206 4" xfId="768"/>
    <cellStyle name="xl206 5" xfId="965"/>
    <cellStyle name="xl206 6" xfId="1162"/>
    <cellStyle name="xl206 7" xfId="1359"/>
    <cellStyle name="xl207" xfId="111"/>
    <cellStyle name="xl207 2" xfId="311"/>
    <cellStyle name="xl207 3" xfId="508"/>
    <cellStyle name="xl207 4" xfId="705"/>
    <cellStyle name="xl207 5" xfId="902"/>
    <cellStyle name="xl207 6" xfId="1099"/>
    <cellStyle name="xl207 7" xfId="1296"/>
    <cellStyle name="xl208" xfId="165"/>
    <cellStyle name="xl208 2" xfId="365"/>
    <cellStyle name="xl208 3" xfId="562"/>
    <cellStyle name="xl208 4" xfId="759"/>
    <cellStyle name="xl208 5" xfId="956"/>
    <cellStyle name="xl208 6" xfId="1153"/>
    <cellStyle name="xl208 7" xfId="1350"/>
    <cellStyle name="xl209" xfId="168"/>
    <cellStyle name="xl209 2" xfId="368"/>
    <cellStyle name="xl209 3" xfId="565"/>
    <cellStyle name="xl209 4" xfId="762"/>
    <cellStyle name="xl209 5" xfId="959"/>
    <cellStyle name="xl209 6" xfId="1156"/>
    <cellStyle name="xl209 7" xfId="1353"/>
    <cellStyle name="xl21" xfId="180"/>
    <cellStyle name="xl21 2" xfId="377"/>
    <cellStyle name="xl21 3" xfId="574"/>
    <cellStyle name="xl21 4" xfId="772"/>
    <cellStyle name="xl21 5" xfId="968"/>
    <cellStyle name="xl21 6" xfId="1165"/>
    <cellStyle name="xl21 7" xfId="1362"/>
    <cellStyle name="xl210" xfId="166"/>
    <cellStyle name="xl210 2" xfId="366"/>
    <cellStyle name="xl210 3" xfId="563"/>
    <cellStyle name="xl210 4" xfId="760"/>
    <cellStyle name="xl210 5" xfId="957"/>
    <cellStyle name="xl210 6" xfId="1154"/>
    <cellStyle name="xl210 7" xfId="1351"/>
    <cellStyle name="xl211" xfId="119"/>
    <cellStyle name="xl211 2" xfId="319"/>
    <cellStyle name="xl211 3" xfId="516"/>
    <cellStyle name="xl211 4" xfId="713"/>
    <cellStyle name="xl211 5" xfId="910"/>
    <cellStyle name="xl211 6" xfId="1107"/>
    <cellStyle name="xl211 7" xfId="1304"/>
    <cellStyle name="xl212" xfId="109"/>
    <cellStyle name="xl212 2" xfId="309"/>
    <cellStyle name="xl212 3" xfId="506"/>
    <cellStyle name="xl212 4" xfId="703"/>
    <cellStyle name="xl212 5" xfId="900"/>
    <cellStyle name="xl212 6" xfId="1097"/>
    <cellStyle name="xl212 7" xfId="1294"/>
    <cellStyle name="xl213" xfId="120"/>
    <cellStyle name="xl213 2" xfId="320"/>
    <cellStyle name="xl213 3" xfId="517"/>
    <cellStyle name="xl213 4" xfId="714"/>
    <cellStyle name="xl213 5" xfId="911"/>
    <cellStyle name="xl213 6" xfId="1108"/>
    <cellStyle name="xl213 7" xfId="1305"/>
    <cellStyle name="xl214" xfId="129"/>
    <cellStyle name="xl214 2" xfId="329"/>
    <cellStyle name="xl214 3" xfId="526"/>
    <cellStyle name="xl214 4" xfId="723"/>
    <cellStyle name="xl214 5" xfId="920"/>
    <cellStyle name="xl214 6" xfId="1117"/>
    <cellStyle name="xl214 7" xfId="1314"/>
    <cellStyle name="xl215" xfId="143"/>
    <cellStyle name="xl215 2" xfId="343"/>
    <cellStyle name="xl215 3" xfId="540"/>
    <cellStyle name="xl215 4" xfId="737"/>
    <cellStyle name="xl215 5" xfId="934"/>
    <cellStyle name="xl215 6" xfId="1131"/>
    <cellStyle name="xl215 7" xfId="1328"/>
    <cellStyle name="xl22" xfId="2"/>
    <cellStyle name="xl22 2" xfId="202"/>
    <cellStyle name="xl22 3" xfId="399"/>
    <cellStyle name="xl22 4" xfId="596"/>
    <cellStyle name="xl22 5" xfId="769"/>
    <cellStyle name="xl22 6" xfId="990"/>
    <cellStyle name="xl22 7" xfId="1187"/>
    <cellStyle name="xl23" xfId="9"/>
    <cellStyle name="xl23 2" xfId="209"/>
    <cellStyle name="xl23 3" xfId="406"/>
    <cellStyle name="xl23 4" xfId="603"/>
    <cellStyle name="xl23 5" xfId="800"/>
    <cellStyle name="xl23 6" xfId="997"/>
    <cellStyle name="xl23 7" xfId="1194"/>
    <cellStyle name="xl24" xfId="13"/>
    <cellStyle name="xl24 2" xfId="213"/>
    <cellStyle name="xl24 3" xfId="410"/>
    <cellStyle name="xl24 4" xfId="607"/>
    <cellStyle name="xl24 5" xfId="804"/>
    <cellStyle name="xl24 6" xfId="1001"/>
    <cellStyle name="xl24 7" xfId="1198"/>
    <cellStyle name="xl25" xfId="20"/>
    <cellStyle name="xl25 2" xfId="220"/>
    <cellStyle name="xl25 3" xfId="417"/>
    <cellStyle name="xl25 4" xfId="614"/>
    <cellStyle name="xl25 5" xfId="811"/>
    <cellStyle name="xl25 6" xfId="1008"/>
    <cellStyle name="xl25 7" xfId="1205"/>
    <cellStyle name="xl26" xfId="35"/>
    <cellStyle name="xl26 2" xfId="235"/>
    <cellStyle name="xl26 3" xfId="432"/>
    <cellStyle name="xl26 4" xfId="629"/>
    <cellStyle name="xl26 5" xfId="826"/>
    <cellStyle name="xl26 6" xfId="1023"/>
    <cellStyle name="xl26 7" xfId="1220"/>
    <cellStyle name="xl27" xfId="7"/>
    <cellStyle name="xl27 2" xfId="207"/>
    <cellStyle name="xl27 3" xfId="404"/>
    <cellStyle name="xl27 4" xfId="601"/>
    <cellStyle name="xl27 5" xfId="798"/>
    <cellStyle name="xl27 6" xfId="995"/>
    <cellStyle name="xl27 7" xfId="1192"/>
    <cellStyle name="xl28" xfId="181"/>
    <cellStyle name="xl28 2" xfId="378"/>
    <cellStyle name="xl28 3" xfId="575"/>
    <cellStyle name="xl28 4" xfId="773"/>
    <cellStyle name="xl28 5" xfId="969"/>
    <cellStyle name="xl28 6" xfId="1166"/>
    <cellStyle name="xl28 7" xfId="1363"/>
    <cellStyle name="xl29" xfId="37"/>
    <cellStyle name="xl29 2" xfId="237"/>
    <cellStyle name="xl29 3" xfId="434"/>
    <cellStyle name="xl29 4" xfId="631"/>
    <cellStyle name="xl29 5" xfId="828"/>
    <cellStyle name="xl29 6" xfId="1025"/>
    <cellStyle name="xl29 7" xfId="1222"/>
    <cellStyle name="xl30" xfId="39"/>
    <cellStyle name="xl30 2" xfId="239"/>
    <cellStyle name="xl30 3" xfId="436"/>
    <cellStyle name="xl30 4" xfId="633"/>
    <cellStyle name="xl30 5" xfId="830"/>
    <cellStyle name="xl30 6" xfId="1027"/>
    <cellStyle name="xl30 7" xfId="1224"/>
    <cellStyle name="xl31" xfId="182"/>
    <cellStyle name="xl31 2" xfId="379"/>
    <cellStyle name="xl31 3" xfId="576"/>
    <cellStyle name="xl31 4" xfId="774"/>
    <cellStyle name="xl31 5" xfId="970"/>
    <cellStyle name="xl31 6" xfId="1167"/>
    <cellStyle name="xl31 7" xfId="1364"/>
    <cellStyle name="xl32" xfId="41"/>
    <cellStyle name="xl32 2" xfId="241"/>
    <cellStyle name="xl32 3" xfId="438"/>
    <cellStyle name="xl32 4" xfId="635"/>
    <cellStyle name="xl32 5" xfId="832"/>
    <cellStyle name="xl32 6" xfId="1029"/>
    <cellStyle name="xl32 7" xfId="1226"/>
    <cellStyle name="xl33" xfId="47"/>
    <cellStyle name="xl33 2" xfId="247"/>
    <cellStyle name="xl33 3" xfId="444"/>
    <cellStyle name="xl33 4" xfId="641"/>
    <cellStyle name="xl33 5" xfId="838"/>
    <cellStyle name="xl33 6" xfId="1035"/>
    <cellStyle name="xl33 7" xfId="1232"/>
    <cellStyle name="xl34" xfId="52"/>
    <cellStyle name="xl34 2" xfId="252"/>
    <cellStyle name="xl34 2 2" xfId="1389"/>
    <cellStyle name="xl34 3" xfId="449"/>
    <cellStyle name="xl34 4" xfId="646"/>
    <cellStyle name="xl34 4 2" xfId="1387"/>
    <cellStyle name="xl34 5" xfId="843"/>
    <cellStyle name="xl34 5 2" xfId="1388"/>
    <cellStyle name="xl34 6" xfId="1040"/>
    <cellStyle name="xl34 7" xfId="1237"/>
    <cellStyle name="xl34 7 2" xfId="1386"/>
    <cellStyle name="xl35" xfId="183"/>
    <cellStyle name="xl35 2" xfId="380"/>
    <cellStyle name="xl35 3" xfId="577"/>
    <cellStyle name="xl35 4" xfId="775"/>
    <cellStyle name="xl35 5" xfId="971"/>
    <cellStyle name="xl35 6" xfId="1168"/>
    <cellStyle name="xl35 7" xfId="1365"/>
    <cellStyle name="xl36" xfId="3"/>
    <cellStyle name="xl36 2" xfId="203"/>
    <cellStyle name="xl36 3" xfId="400"/>
    <cellStyle name="xl36 4" xfId="597"/>
    <cellStyle name="xl36 5" xfId="794"/>
    <cellStyle name="xl36 6" xfId="991"/>
    <cellStyle name="xl36 7" xfId="1188"/>
    <cellStyle name="xl37" xfId="14"/>
    <cellStyle name="xl37 2" xfId="214"/>
    <cellStyle name="xl37 3" xfId="411"/>
    <cellStyle name="xl37 4" xfId="608"/>
    <cellStyle name="xl37 5" xfId="805"/>
    <cellStyle name="xl37 6" xfId="1002"/>
    <cellStyle name="xl37 7" xfId="1199"/>
    <cellStyle name="xl38" xfId="27"/>
    <cellStyle name="xl38 2" xfId="227"/>
    <cellStyle name="xl38 3" xfId="424"/>
    <cellStyle name="xl38 4" xfId="621"/>
    <cellStyle name="xl38 5" xfId="818"/>
    <cellStyle name="xl38 6" xfId="1015"/>
    <cellStyle name="xl38 7" xfId="1212"/>
    <cellStyle name="xl39" xfId="29"/>
    <cellStyle name="xl39 2" xfId="229"/>
    <cellStyle name="xl39 3" xfId="426"/>
    <cellStyle name="xl39 4" xfId="623"/>
    <cellStyle name="xl39 5" xfId="820"/>
    <cellStyle name="xl39 6" xfId="1017"/>
    <cellStyle name="xl39 7" xfId="1214"/>
    <cellStyle name="xl40" xfId="31"/>
    <cellStyle name="xl40 2" xfId="231"/>
    <cellStyle name="xl40 3" xfId="428"/>
    <cellStyle name="xl40 4" xfId="625"/>
    <cellStyle name="xl40 5" xfId="822"/>
    <cellStyle name="xl40 6" xfId="1019"/>
    <cellStyle name="xl40 7" xfId="1216"/>
    <cellStyle name="xl41" xfId="184"/>
    <cellStyle name="xl41 2" xfId="381"/>
    <cellStyle name="xl41 3" xfId="578"/>
    <cellStyle name="xl41 4" xfId="776"/>
    <cellStyle name="xl41 5" xfId="972"/>
    <cellStyle name="xl41 6" xfId="1169"/>
    <cellStyle name="xl41 7" xfId="1366"/>
    <cellStyle name="xl42" xfId="42"/>
    <cellStyle name="xl42 2" xfId="242"/>
    <cellStyle name="xl42 3" xfId="439"/>
    <cellStyle name="xl42 4" xfId="636"/>
    <cellStyle name="xl42 5" xfId="833"/>
    <cellStyle name="xl42 6" xfId="1030"/>
    <cellStyle name="xl42 7" xfId="1227"/>
    <cellStyle name="xl43" xfId="48"/>
    <cellStyle name="xl43 2" xfId="248"/>
    <cellStyle name="xl43 3" xfId="445"/>
    <cellStyle name="xl43 4" xfId="642"/>
    <cellStyle name="xl43 5" xfId="839"/>
    <cellStyle name="xl43 6" xfId="1036"/>
    <cellStyle name="xl43 7" xfId="1233"/>
    <cellStyle name="xl44" xfId="53"/>
    <cellStyle name="xl44 2" xfId="253"/>
    <cellStyle name="xl44 3" xfId="450"/>
    <cellStyle name="xl44 4" xfId="647"/>
    <cellStyle name="xl44 5" xfId="844"/>
    <cellStyle name="xl44 6" xfId="1041"/>
    <cellStyle name="xl44 7" xfId="1238"/>
    <cellStyle name="xl45" xfId="185"/>
    <cellStyle name="xl45 2" xfId="382"/>
    <cellStyle name="xl45 3" xfId="579"/>
    <cellStyle name="xl45 4" xfId="777"/>
    <cellStyle name="xl45 5" xfId="973"/>
    <cellStyle name="xl45 6" xfId="1170"/>
    <cellStyle name="xl45 7" xfId="1367"/>
    <cellStyle name="xl46" xfId="56"/>
    <cellStyle name="xl46 2" xfId="256"/>
    <cellStyle name="xl46 3" xfId="453"/>
    <cellStyle name="xl46 4" xfId="650"/>
    <cellStyle name="xl46 5" xfId="847"/>
    <cellStyle name="xl46 6" xfId="1044"/>
    <cellStyle name="xl46 7" xfId="1241"/>
    <cellStyle name="xl47" xfId="21"/>
    <cellStyle name="xl47 2" xfId="221"/>
    <cellStyle name="xl47 3" xfId="418"/>
    <cellStyle name="xl47 4" xfId="615"/>
    <cellStyle name="xl47 5" xfId="812"/>
    <cellStyle name="xl47 6" xfId="1009"/>
    <cellStyle name="xl47 7" xfId="1206"/>
    <cellStyle name="xl48" xfId="32"/>
    <cellStyle name="xl48 2" xfId="232"/>
    <cellStyle name="xl48 3" xfId="429"/>
    <cellStyle name="xl48 4" xfId="626"/>
    <cellStyle name="xl48 5" xfId="823"/>
    <cellStyle name="xl48 6" xfId="1020"/>
    <cellStyle name="xl48 7" xfId="1217"/>
    <cellStyle name="xl49" xfId="24"/>
    <cellStyle name="xl49 2" xfId="224"/>
    <cellStyle name="xl49 3" xfId="421"/>
    <cellStyle name="xl49 4" xfId="618"/>
    <cellStyle name="xl49 5" xfId="815"/>
    <cellStyle name="xl49 6" xfId="1012"/>
    <cellStyle name="xl49 7" xfId="1209"/>
    <cellStyle name="xl50" xfId="43"/>
    <cellStyle name="xl50 2" xfId="243"/>
    <cellStyle name="xl50 3" xfId="440"/>
    <cellStyle name="xl50 4" xfId="637"/>
    <cellStyle name="xl50 5" xfId="834"/>
    <cellStyle name="xl50 6" xfId="1031"/>
    <cellStyle name="xl50 7" xfId="1228"/>
    <cellStyle name="xl51" xfId="49"/>
    <cellStyle name="xl51 2" xfId="249"/>
    <cellStyle name="xl51 3" xfId="446"/>
    <cellStyle name="xl51 4" xfId="643"/>
    <cellStyle name="xl51 5" xfId="840"/>
    <cellStyle name="xl51 6" xfId="1037"/>
    <cellStyle name="xl51 7" xfId="1234"/>
    <cellStyle name="xl52" xfId="54"/>
    <cellStyle name="xl52 2" xfId="254"/>
    <cellStyle name="xl52 3" xfId="451"/>
    <cellStyle name="xl52 4" xfId="648"/>
    <cellStyle name="xl52 5" xfId="845"/>
    <cellStyle name="xl52 6" xfId="1042"/>
    <cellStyle name="xl52 7" xfId="1239"/>
    <cellStyle name="xl53" xfId="38"/>
    <cellStyle name="xl53 2" xfId="238"/>
    <cellStyle name="xl53 3" xfId="435"/>
    <cellStyle name="xl53 4" xfId="632"/>
    <cellStyle name="xl53 5" xfId="829"/>
    <cellStyle name="xl53 6" xfId="1026"/>
    <cellStyle name="xl53 7" xfId="1223"/>
    <cellStyle name="xl54" xfId="40"/>
    <cellStyle name="xl54 2" xfId="240"/>
    <cellStyle name="xl54 3" xfId="437"/>
    <cellStyle name="xl54 4" xfId="634"/>
    <cellStyle name="xl54 5" xfId="831"/>
    <cellStyle name="xl54 6" xfId="1028"/>
    <cellStyle name="xl54 7" xfId="1225"/>
    <cellStyle name="xl55" xfId="186"/>
    <cellStyle name="xl55 2" xfId="383"/>
    <cellStyle name="xl55 3" xfId="580"/>
    <cellStyle name="xl55 4" xfId="778"/>
    <cellStyle name="xl55 5" xfId="974"/>
    <cellStyle name="xl55 6" xfId="1171"/>
    <cellStyle name="xl55 7" xfId="1368"/>
    <cellStyle name="xl56" xfId="44"/>
    <cellStyle name="xl56 2" xfId="244"/>
    <cellStyle name="xl56 3" xfId="441"/>
    <cellStyle name="xl56 4" xfId="638"/>
    <cellStyle name="xl56 5" xfId="835"/>
    <cellStyle name="xl56 6" xfId="1032"/>
    <cellStyle name="xl56 7" xfId="1229"/>
    <cellStyle name="xl57" xfId="57"/>
    <cellStyle name="xl57 2" xfId="257"/>
    <cellStyle name="xl57 3" xfId="454"/>
    <cellStyle name="xl57 4" xfId="651"/>
    <cellStyle name="xl57 5" xfId="848"/>
    <cellStyle name="xl57 6" xfId="1045"/>
    <cellStyle name="xl57 7" xfId="1242"/>
    <cellStyle name="xl58" xfId="59"/>
    <cellStyle name="xl58 2" xfId="259"/>
    <cellStyle name="xl58 3" xfId="456"/>
    <cellStyle name="xl58 4" xfId="653"/>
    <cellStyle name="xl58 5" xfId="850"/>
    <cellStyle name="xl58 6" xfId="1047"/>
    <cellStyle name="xl58 7" xfId="1244"/>
    <cellStyle name="xl59" xfId="4"/>
    <cellStyle name="xl59 2" xfId="204"/>
    <cellStyle name="xl59 3" xfId="401"/>
    <cellStyle name="xl59 4" xfId="598"/>
    <cellStyle name="xl59 5" xfId="795"/>
    <cellStyle name="xl59 6" xfId="992"/>
    <cellStyle name="xl59 7" xfId="1189"/>
    <cellStyle name="xl60" xfId="10"/>
    <cellStyle name="xl60 2" xfId="210"/>
    <cellStyle name="xl60 3" xfId="407"/>
    <cellStyle name="xl60 4" xfId="604"/>
    <cellStyle name="xl60 5" xfId="801"/>
    <cellStyle name="xl60 6" xfId="998"/>
    <cellStyle name="xl60 7" xfId="1195"/>
    <cellStyle name="xl61" xfId="15"/>
    <cellStyle name="xl61 2" xfId="215"/>
    <cellStyle name="xl61 3" xfId="412"/>
    <cellStyle name="xl61 4" xfId="609"/>
    <cellStyle name="xl61 5" xfId="806"/>
    <cellStyle name="xl61 6" xfId="1003"/>
    <cellStyle name="xl61 7" xfId="1200"/>
    <cellStyle name="xl62" xfId="22"/>
    <cellStyle name="xl62 2" xfId="222"/>
    <cellStyle name="xl62 3" xfId="419"/>
    <cellStyle name="xl62 4" xfId="616"/>
    <cellStyle name="xl62 5" xfId="813"/>
    <cellStyle name="xl62 6" xfId="1010"/>
    <cellStyle name="xl62 7" xfId="1207"/>
    <cellStyle name="xl63" xfId="5"/>
    <cellStyle name="xl63 2" xfId="205"/>
    <cellStyle name="xl63 3" xfId="402"/>
    <cellStyle name="xl63 4" xfId="599"/>
    <cellStyle name="xl63 5" xfId="796"/>
    <cellStyle name="xl63 6" xfId="993"/>
    <cellStyle name="xl63 7" xfId="1190"/>
    <cellStyle name="xl64" xfId="11"/>
    <cellStyle name="xl64 2" xfId="211"/>
    <cellStyle name="xl64 3" xfId="408"/>
    <cellStyle name="xl64 4" xfId="605"/>
    <cellStyle name="xl64 5" xfId="802"/>
    <cellStyle name="xl64 6" xfId="999"/>
    <cellStyle name="xl64 7" xfId="1196"/>
    <cellStyle name="xl65" xfId="16"/>
    <cellStyle name="xl65 2" xfId="216"/>
    <cellStyle name="xl65 3" xfId="413"/>
    <cellStyle name="xl65 4" xfId="610"/>
    <cellStyle name="xl65 5" xfId="807"/>
    <cellStyle name="xl65 6" xfId="1004"/>
    <cellStyle name="xl65 7" xfId="1201"/>
    <cellStyle name="xl66" xfId="23"/>
    <cellStyle name="xl66 2" xfId="223"/>
    <cellStyle name="xl66 3" xfId="420"/>
    <cellStyle name="xl66 4" xfId="617"/>
    <cellStyle name="xl66 5" xfId="814"/>
    <cellStyle name="xl66 6" xfId="1011"/>
    <cellStyle name="xl66 7" xfId="1208"/>
    <cellStyle name="xl67" xfId="26"/>
    <cellStyle name="xl67 2" xfId="226"/>
    <cellStyle name="xl67 3" xfId="423"/>
    <cellStyle name="xl67 4" xfId="620"/>
    <cellStyle name="xl67 5" xfId="817"/>
    <cellStyle name="xl67 6" xfId="1014"/>
    <cellStyle name="xl67 7" xfId="1211"/>
    <cellStyle name="xl68" xfId="28"/>
    <cellStyle name="xl68 2" xfId="228"/>
    <cellStyle name="xl68 3" xfId="425"/>
    <cellStyle name="xl68 4" xfId="622"/>
    <cellStyle name="xl68 5" xfId="819"/>
    <cellStyle name="xl68 6" xfId="1016"/>
    <cellStyle name="xl68 7" xfId="1213"/>
    <cellStyle name="xl69" xfId="30"/>
    <cellStyle name="xl69 2" xfId="230"/>
    <cellStyle name="xl69 3" xfId="427"/>
    <cellStyle name="xl69 4" xfId="624"/>
    <cellStyle name="xl69 5" xfId="821"/>
    <cellStyle name="xl69 6" xfId="1018"/>
    <cellStyle name="xl69 7" xfId="1215"/>
    <cellStyle name="xl70" xfId="33"/>
    <cellStyle name="xl70 2" xfId="233"/>
    <cellStyle name="xl70 3" xfId="430"/>
    <cellStyle name="xl70 4" xfId="627"/>
    <cellStyle name="xl70 5" xfId="824"/>
    <cellStyle name="xl70 6" xfId="1021"/>
    <cellStyle name="xl70 7" xfId="1218"/>
    <cellStyle name="xl71" xfId="34"/>
    <cellStyle name="xl71 2" xfId="234"/>
    <cellStyle name="xl71 3" xfId="431"/>
    <cellStyle name="xl71 4" xfId="628"/>
    <cellStyle name="xl71 5" xfId="825"/>
    <cellStyle name="xl71 6" xfId="1022"/>
    <cellStyle name="xl71 7" xfId="1219"/>
    <cellStyle name="xl72" xfId="36"/>
    <cellStyle name="xl72 2" xfId="236"/>
    <cellStyle name="xl72 3" xfId="433"/>
    <cellStyle name="xl72 4" xfId="630"/>
    <cellStyle name="xl72 5" xfId="827"/>
    <cellStyle name="xl72 6" xfId="1024"/>
    <cellStyle name="xl72 7" xfId="1221"/>
    <cellStyle name="xl73" xfId="6"/>
    <cellStyle name="xl73 2" xfId="206"/>
    <cellStyle name="xl73 3" xfId="403"/>
    <cellStyle name="xl73 4" xfId="600"/>
    <cellStyle name="xl73 5" xfId="797"/>
    <cellStyle name="xl73 6" xfId="994"/>
    <cellStyle name="xl73 7" xfId="1191"/>
    <cellStyle name="xl74" xfId="12"/>
    <cellStyle name="xl74 2" xfId="212"/>
    <cellStyle name="xl74 3" xfId="409"/>
    <cellStyle name="xl74 4" xfId="606"/>
    <cellStyle name="xl74 5" xfId="803"/>
    <cellStyle name="xl74 6" xfId="1000"/>
    <cellStyle name="xl74 7" xfId="1197"/>
    <cellStyle name="xl75" xfId="17"/>
    <cellStyle name="xl75 2" xfId="217"/>
    <cellStyle name="xl75 3" xfId="414"/>
    <cellStyle name="xl75 4" xfId="611"/>
    <cellStyle name="xl75 5" xfId="808"/>
    <cellStyle name="xl75 6" xfId="1005"/>
    <cellStyle name="xl75 7" xfId="1202"/>
    <cellStyle name="xl76" xfId="45"/>
    <cellStyle name="xl76 2" xfId="245"/>
    <cellStyle name="xl76 3" xfId="442"/>
    <cellStyle name="xl76 4" xfId="639"/>
    <cellStyle name="xl76 5" xfId="836"/>
    <cellStyle name="xl76 6" xfId="1033"/>
    <cellStyle name="xl76 7" xfId="1230"/>
    <cellStyle name="xl77" xfId="50"/>
    <cellStyle name="xl77 2" xfId="250"/>
    <cellStyle name="xl77 3" xfId="447"/>
    <cellStyle name="xl77 4" xfId="644"/>
    <cellStyle name="xl77 5" xfId="841"/>
    <cellStyle name="xl77 6" xfId="1038"/>
    <cellStyle name="xl77 7" xfId="1235"/>
    <cellStyle name="xl78" xfId="187"/>
    <cellStyle name="xl78 2" xfId="384"/>
    <cellStyle name="xl78 3" xfId="581"/>
    <cellStyle name="xl78 4" xfId="779"/>
    <cellStyle name="xl78 5" xfId="975"/>
    <cellStyle name="xl78 6" xfId="1172"/>
    <cellStyle name="xl78 7" xfId="1369"/>
    <cellStyle name="xl79" xfId="46"/>
    <cellStyle name="xl79 2" xfId="246"/>
    <cellStyle name="xl79 3" xfId="443"/>
    <cellStyle name="xl79 4" xfId="640"/>
    <cellStyle name="xl79 5" xfId="837"/>
    <cellStyle name="xl79 6" xfId="1034"/>
    <cellStyle name="xl79 7" xfId="1231"/>
    <cellStyle name="xl80" xfId="51"/>
    <cellStyle name="xl80 2" xfId="251"/>
    <cellStyle name="xl80 3" xfId="448"/>
    <cellStyle name="xl80 4" xfId="645"/>
    <cellStyle name="xl80 5" xfId="842"/>
    <cellStyle name="xl80 6" xfId="1039"/>
    <cellStyle name="xl80 7" xfId="1236"/>
    <cellStyle name="xl81" xfId="188"/>
    <cellStyle name="xl81 2" xfId="385"/>
    <cellStyle name="xl81 3" xfId="582"/>
    <cellStyle name="xl81 4" xfId="780"/>
    <cellStyle name="xl81 5" xfId="976"/>
    <cellStyle name="xl81 6" xfId="1173"/>
    <cellStyle name="xl81 7" xfId="1370"/>
    <cellStyle name="xl82" xfId="55"/>
    <cellStyle name="xl82 2" xfId="255"/>
    <cellStyle name="xl82 3" xfId="452"/>
    <cellStyle name="xl82 4" xfId="649"/>
    <cellStyle name="xl82 5" xfId="846"/>
    <cellStyle name="xl82 6" xfId="1043"/>
    <cellStyle name="xl82 7" xfId="1240"/>
    <cellStyle name="xl83" xfId="189"/>
    <cellStyle name="xl83 2" xfId="386"/>
    <cellStyle name="xl83 3" xfId="583"/>
    <cellStyle name="xl83 4" xfId="781"/>
    <cellStyle name="xl83 5" xfId="977"/>
    <cellStyle name="xl83 6" xfId="1174"/>
    <cellStyle name="xl83 7" xfId="1371"/>
    <cellStyle name="xl84" xfId="58"/>
    <cellStyle name="xl84 2" xfId="258"/>
    <cellStyle name="xl84 3" xfId="455"/>
    <cellStyle name="xl84 4" xfId="652"/>
    <cellStyle name="xl84 5" xfId="849"/>
    <cellStyle name="xl84 6" xfId="1046"/>
    <cellStyle name="xl84 7" xfId="1243"/>
    <cellStyle name="xl85" xfId="8"/>
    <cellStyle name="xl85 2" xfId="208"/>
    <cellStyle name="xl85 3" xfId="405"/>
    <cellStyle name="xl85 4" xfId="602"/>
    <cellStyle name="xl85 5" xfId="799"/>
    <cellStyle name="xl85 6" xfId="996"/>
    <cellStyle name="xl85 7" xfId="1193"/>
    <cellStyle name="xl86" xfId="18"/>
    <cellStyle name="xl86 2" xfId="218"/>
    <cellStyle name="xl86 3" xfId="415"/>
    <cellStyle name="xl86 4" xfId="612"/>
    <cellStyle name="xl86 5" xfId="809"/>
    <cellStyle name="xl86 6" xfId="1006"/>
    <cellStyle name="xl86 7" xfId="1203"/>
    <cellStyle name="xl87" xfId="25"/>
    <cellStyle name="xl87 2" xfId="225"/>
    <cellStyle name="xl87 3" xfId="422"/>
    <cellStyle name="xl87 4" xfId="619"/>
    <cellStyle name="xl87 5" xfId="816"/>
    <cellStyle name="xl87 6" xfId="1013"/>
    <cellStyle name="xl87 7" xfId="1210"/>
    <cellStyle name="xl88" xfId="19"/>
    <cellStyle name="xl88 2" xfId="219"/>
    <cellStyle name="xl88 3" xfId="416"/>
    <cellStyle name="xl88 4" xfId="613"/>
    <cellStyle name="xl88 5" xfId="810"/>
    <cellStyle name="xl88 6" xfId="1007"/>
    <cellStyle name="xl88 7" xfId="1204"/>
    <cellStyle name="xl89" xfId="60"/>
    <cellStyle name="xl89 2" xfId="260"/>
    <cellStyle name="xl89 3" xfId="457"/>
    <cellStyle name="xl89 4" xfId="654"/>
    <cellStyle name="xl89 5" xfId="851"/>
    <cellStyle name="xl89 6" xfId="1048"/>
    <cellStyle name="xl89 7" xfId="1245"/>
    <cellStyle name="xl90" xfId="64"/>
    <cellStyle name="xl90 2" xfId="264"/>
    <cellStyle name="xl90 3" xfId="461"/>
    <cellStyle name="xl90 4" xfId="658"/>
    <cellStyle name="xl90 5" xfId="855"/>
    <cellStyle name="xl90 6" xfId="1052"/>
    <cellStyle name="xl90 7" xfId="1249"/>
    <cellStyle name="xl91" xfId="68"/>
    <cellStyle name="xl91 2" xfId="268"/>
    <cellStyle name="xl91 3" xfId="465"/>
    <cellStyle name="xl91 4" xfId="662"/>
    <cellStyle name="xl91 5" xfId="859"/>
    <cellStyle name="xl91 6" xfId="1056"/>
    <cellStyle name="xl91 7" xfId="1253"/>
    <cellStyle name="xl92" xfId="79"/>
    <cellStyle name="xl92 2" xfId="279"/>
    <cellStyle name="xl92 3" xfId="476"/>
    <cellStyle name="xl92 4" xfId="673"/>
    <cellStyle name="xl92 5" xfId="870"/>
    <cellStyle name="xl92 6" xfId="1067"/>
    <cellStyle name="xl92 7" xfId="1264"/>
    <cellStyle name="xl93" xfId="81"/>
    <cellStyle name="xl93 2" xfId="281"/>
    <cellStyle name="xl93 3" xfId="478"/>
    <cellStyle name="xl93 4" xfId="675"/>
    <cellStyle name="xl93 5" xfId="872"/>
    <cellStyle name="xl93 6" xfId="1069"/>
    <cellStyle name="xl93 7" xfId="1266"/>
    <cellStyle name="xl94" xfId="75"/>
    <cellStyle name="xl94 2" xfId="275"/>
    <cellStyle name="xl94 3" xfId="472"/>
    <cellStyle name="xl94 4" xfId="669"/>
    <cellStyle name="xl94 5" xfId="866"/>
    <cellStyle name="xl94 6" xfId="1063"/>
    <cellStyle name="xl94 7" xfId="1260"/>
    <cellStyle name="xl95" xfId="61"/>
    <cellStyle name="xl95 2" xfId="261"/>
    <cellStyle name="xl95 3" xfId="458"/>
    <cellStyle name="xl95 4" xfId="655"/>
    <cellStyle name="xl95 5" xfId="852"/>
    <cellStyle name="xl95 6" xfId="1049"/>
    <cellStyle name="xl95 7" xfId="1246"/>
    <cellStyle name="xl96" xfId="73"/>
    <cellStyle name="xl96 2" xfId="273"/>
    <cellStyle name="xl96 3" xfId="470"/>
    <cellStyle name="xl96 4" xfId="667"/>
    <cellStyle name="xl96 5" xfId="864"/>
    <cellStyle name="xl96 6" xfId="1061"/>
    <cellStyle name="xl96 7" xfId="1258"/>
    <cellStyle name="xl97" xfId="80"/>
    <cellStyle name="xl97 2" xfId="280"/>
    <cellStyle name="xl97 3" xfId="477"/>
    <cellStyle name="xl97 4" xfId="674"/>
    <cellStyle name="xl97 5" xfId="871"/>
    <cellStyle name="xl97 6" xfId="1068"/>
    <cellStyle name="xl97 7" xfId="1265"/>
    <cellStyle name="xl98" xfId="82"/>
    <cellStyle name="xl98 2" xfId="282"/>
    <cellStyle name="xl98 3" xfId="479"/>
    <cellStyle name="xl98 4" xfId="676"/>
    <cellStyle name="xl98 5" xfId="873"/>
    <cellStyle name="xl98 6" xfId="1070"/>
    <cellStyle name="xl98 7" xfId="1267"/>
    <cellStyle name="xl99" xfId="190"/>
    <cellStyle name="xl99 2" xfId="387"/>
    <cellStyle name="xl99 3" xfId="584"/>
    <cellStyle name="xl99 4" xfId="782"/>
    <cellStyle name="xl99 5" xfId="978"/>
    <cellStyle name="xl99 6" xfId="1175"/>
    <cellStyle name="xl99 7" xfId="1372"/>
    <cellStyle name="Обычный" xfId="0" builtinId="0"/>
    <cellStyle name="Обычный 2" xfId="1"/>
    <cellStyle name="Обычный 4" xfId="1385"/>
    <cellStyle name="Обычный 4 2" xfId="1391"/>
    <cellStyle name="Финансовый 2" xfId="1390"/>
  </cellStyles>
  <dxfs count="0"/>
  <tableStyles count="0"/>
  <colors>
    <mruColors>
      <color rgb="FFCC00CC"/>
      <color rgb="FFFF99FF"/>
      <color rgb="FFCCFFFF"/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&#1061;&#1061;&#1061;&#1061;&#1061;&#1061;&#1061;&#1061;&#1061;&#1061;&#1061;&#1061;&#1061;&#1061;&#1061;&#1060;&#1048;&#1053;&#1040;&#1053;&#1057;&#1054;&#1042;&#1054;&#1045;%20&#1059;&#1055;&#1056;&#1040;&#1042;&#1051;&#1045;&#1053;&#1048;&#1045;&#1061;&#1061;&#1061;&#1061;&#1061;&#1061;&#1061;&#1061;&#1061;&#1061;&#1061;&#1061;&#1061;&#1061;&#1061;&#1061;&#1061;/&#1064;&#1045;&#1057;&#1058;&#1040;&#1050;&#1054;&#1042;&#1040;/&#1041;&#1070;&#1044;&#1046;&#1045;&#1058;&#1067;/&#1041;&#1102;&#1076;&#1078;&#1077;&#1090;%20&#1085;&#1072;%202021-2023%20&#1075;&#1086;&#1076;&#1099;/&#1055;&#1056;&#1054;&#1045;&#1050;&#1058;%20&#8212;%20&#1080;&#1079;&#1084;&#1077;&#1085;&#1077;&#1085;&#1080;&#1103;/&#1048;&#1083;&#1080;&#1088;/&#1055;&#1056;&#1048;&#1051;&#1054;&#1046;&#1045;&#1053;&#1048;&#1071;%20%20&#1086;&#1073;&#1088;&#1072;&#1079;&#1077;&#1094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6"/>
      <sheetName val="8"/>
      <sheetName val="10"/>
      <sheetName val="13"/>
    </sheetNames>
    <sheetDataSet>
      <sheetData sheetId="0" refreshError="1">
        <row r="109">
          <cell r="C109">
            <v>0</v>
          </cell>
        </row>
      </sheetData>
      <sheetData sheetId="1" refreshError="1"/>
      <sheetData sheetId="2" refreshError="1">
        <row r="292">
          <cell r="E292">
            <v>0</v>
          </cell>
        </row>
      </sheetData>
      <sheetData sheetId="3" refreshError="1"/>
      <sheetData sheetId="4" refreshError="1">
        <row r="14">
          <cell r="C14" t="e">
            <v>#REF!</v>
          </cell>
        </row>
        <row r="16">
          <cell r="C16" t="e">
            <v>#REF!</v>
          </cell>
        </row>
        <row r="21">
          <cell r="C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F123"/>
  <sheetViews>
    <sheetView view="pageBreakPreview" zoomScale="60" zoomScaleNormal="100" workbookViewId="0">
      <selection activeCell="D100" sqref="D100"/>
    </sheetView>
  </sheetViews>
  <sheetFormatPr defaultRowHeight="12.75" x14ac:dyDescent="0.2"/>
  <cols>
    <col min="1" max="1" width="62.140625" style="7" customWidth="1"/>
    <col min="2" max="2" width="22.5703125" style="8" customWidth="1"/>
    <col min="3" max="3" width="11.28515625" style="8" customWidth="1"/>
    <col min="4" max="16384" width="9.140625" style="7"/>
  </cols>
  <sheetData>
    <row r="1" spans="1:3" s="25" customFormat="1" ht="13.5" customHeight="1" x14ac:dyDescent="0.25">
      <c r="A1" s="248" t="s">
        <v>488</v>
      </c>
      <c r="B1" s="248"/>
      <c r="C1" s="248"/>
    </row>
    <row r="2" spans="1:3" s="25" customFormat="1" ht="13.5" customHeight="1" x14ac:dyDescent="0.25">
      <c r="A2" s="248" t="s">
        <v>568</v>
      </c>
      <c r="B2" s="248"/>
      <c r="C2" s="248"/>
    </row>
    <row r="3" spans="1:3" s="25" customFormat="1" ht="13.5" customHeight="1" x14ac:dyDescent="0.25">
      <c r="A3" s="248" t="s">
        <v>569</v>
      </c>
      <c r="B3" s="248"/>
      <c r="C3" s="248"/>
    </row>
    <row r="4" spans="1:3" s="25" customFormat="1" ht="13.5" customHeight="1" x14ac:dyDescent="0.25">
      <c r="A4" s="248" t="s">
        <v>519</v>
      </c>
      <c r="B4" s="248"/>
      <c r="C4" s="248"/>
    </row>
    <row r="5" spans="1:3" s="25" customFormat="1" ht="15" x14ac:dyDescent="0.25">
      <c r="A5" s="248" t="s">
        <v>520</v>
      </c>
      <c r="B5" s="248"/>
      <c r="C5" s="248"/>
    </row>
    <row r="6" spans="1:3" s="25" customFormat="1" ht="15" x14ac:dyDescent="0.25">
      <c r="A6" s="37"/>
      <c r="B6" s="38"/>
      <c r="C6" s="38"/>
    </row>
    <row r="7" spans="1:3" s="25" customFormat="1" ht="30.75" customHeight="1" x14ac:dyDescent="0.25">
      <c r="A7" s="249" t="s">
        <v>521</v>
      </c>
      <c r="B7" s="249"/>
      <c r="C7" s="249"/>
    </row>
    <row r="8" spans="1:3" x14ac:dyDescent="0.2">
      <c r="A8" s="39"/>
      <c r="B8" s="39"/>
      <c r="C8" s="39" t="s">
        <v>56</v>
      </c>
    </row>
    <row r="9" spans="1:3" ht="19.5" customHeight="1" x14ac:dyDescent="0.2">
      <c r="A9" s="250" t="s">
        <v>57</v>
      </c>
      <c r="B9" s="251" t="s">
        <v>58</v>
      </c>
      <c r="C9" s="250" t="s">
        <v>116</v>
      </c>
    </row>
    <row r="10" spans="1:3" ht="15.75" customHeight="1" x14ac:dyDescent="0.2">
      <c r="A10" s="250"/>
      <c r="B10" s="251"/>
      <c r="C10" s="250"/>
    </row>
    <row r="11" spans="1:3" ht="15.75" customHeight="1" x14ac:dyDescent="0.2">
      <c r="A11" s="40"/>
      <c r="B11" s="41"/>
      <c r="C11" s="42">
        <f>C111</f>
        <v>30562.5</v>
      </c>
    </row>
    <row r="12" spans="1:3" x14ac:dyDescent="0.2">
      <c r="A12" s="43" t="s">
        <v>59</v>
      </c>
      <c r="B12" s="43" t="s">
        <v>93</v>
      </c>
      <c r="C12" s="44">
        <f>C13+C30+C32+C40+C43+C48+C55+C68+C65+C20</f>
        <v>5556.1</v>
      </c>
    </row>
    <row r="13" spans="1:3" x14ac:dyDescent="0.2">
      <c r="A13" s="45" t="s">
        <v>60</v>
      </c>
      <c r="B13" s="45" t="s">
        <v>61</v>
      </c>
      <c r="C13" s="46">
        <f>C14</f>
        <v>1658.1</v>
      </c>
    </row>
    <row r="14" spans="1:3" x14ac:dyDescent="0.2">
      <c r="A14" s="47" t="s">
        <v>94</v>
      </c>
      <c r="B14" s="48" t="s">
        <v>62</v>
      </c>
      <c r="C14" s="49">
        <f>C15+C16+C17+C18+C19</f>
        <v>1658.1</v>
      </c>
    </row>
    <row r="15" spans="1:3" ht="63.75" x14ac:dyDescent="0.2">
      <c r="A15" s="50" t="s">
        <v>279</v>
      </c>
      <c r="B15" s="51" t="s">
        <v>63</v>
      </c>
      <c r="C15" s="52">
        <v>1646.7</v>
      </c>
    </row>
    <row r="16" spans="1:3" ht="89.25" x14ac:dyDescent="0.2">
      <c r="A16" s="50" t="s">
        <v>280</v>
      </c>
      <c r="B16" s="51" t="s">
        <v>170</v>
      </c>
      <c r="C16" s="52">
        <v>5.2</v>
      </c>
    </row>
    <row r="17" spans="1:5" ht="38.25" x14ac:dyDescent="0.2">
      <c r="A17" s="50" t="s">
        <v>114</v>
      </c>
      <c r="B17" s="51" t="s">
        <v>112</v>
      </c>
      <c r="C17" s="52">
        <v>2.1</v>
      </c>
    </row>
    <row r="18" spans="1:5" ht="74.25" hidden="1" customHeight="1" x14ac:dyDescent="0.2">
      <c r="A18" s="50" t="s">
        <v>115</v>
      </c>
      <c r="B18" s="51" t="s">
        <v>113</v>
      </c>
      <c r="C18" s="52">
        <v>0</v>
      </c>
    </row>
    <row r="19" spans="1:5" ht="63.75" customHeight="1" x14ac:dyDescent="0.2">
      <c r="A19" s="50" t="s">
        <v>571</v>
      </c>
      <c r="B19" s="51" t="s">
        <v>572</v>
      </c>
      <c r="C19" s="52">
        <v>4.0999999999999996</v>
      </c>
    </row>
    <row r="20" spans="1:5" s="4" customFormat="1" ht="25.5" x14ac:dyDescent="0.2">
      <c r="A20" s="45" t="s">
        <v>121</v>
      </c>
      <c r="B20" s="45" t="s">
        <v>122</v>
      </c>
      <c r="C20" s="46">
        <f>C21</f>
        <v>1916.6</v>
      </c>
    </row>
    <row r="21" spans="1:5" s="4" customFormat="1" ht="25.5" x14ac:dyDescent="0.2">
      <c r="A21" s="53" t="s">
        <v>123</v>
      </c>
      <c r="B21" s="99" t="s">
        <v>124</v>
      </c>
      <c r="C21" s="54">
        <f>C22+C24+C26+C28</f>
        <v>1916.6</v>
      </c>
    </row>
    <row r="22" spans="1:5" s="4" customFormat="1" ht="63.75" x14ac:dyDescent="0.2">
      <c r="A22" s="53" t="s">
        <v>171</v>
      </c>
      <c r="B22" s="99" t="s">
        <v>125</v>
      </c>
      <c r="C22" s="54">
        <f>C23</f>
        <v>907.8</v>
      </c>
      <c r="E22" s="36"/>
    </row>
    <row r="23" spans="1:5" s="4" customFormat="1" ht="89.25" x14ac:dyDescent="0.2">
      <c r="A23" s="55" t="s">
        <v>373</v>
      </c>
      <c r="B23" s="100" t="s">
        <v>374</v>
      </c>
      <c r="C23" s="56">
        <v>907.8</v>
      </c>
    </row>
    <row r="24" spans="1:5" s="4" customFormat="1" ht="76.5" x14ac:dyDescent="0.2">
      <c r="A24" s="53" t="s">
        <v>172</v>
      </c>
      <c r="B24" s="99" t="s">
        <v>126</v>
      </c>
      <c r="C24" s="57">
        <f>C25</f>
        <v>6.3</v>
      </c>
    </row>
    <row r="25" spans="1:5" s="4" customFormat="1" ht="102" x14ac:dyDescent="0.2">
      <c r="A25" s="55" t="s">
        <v>375</v>
      </c>
      <c r="B25" s="100" t="s">
        <v>376</v>
      </c>
      <c r="C25" s="56">
        <v>6.3</v>
      </c>
    </row>
    <row r="26" spans="1:5" s="4" customFormat="1" ht="63.75" x14ac:dyDescent="0.2">
      <c r="A26" s="53" t="s">
        <v>377</v>
      </c>
      <c r="B26" s="99" t="s">
        <v>127</v>
      </c>
      <c r="C26" s="57">
        <f>C27</f>
        <v>1122.2</v>
      </c>
      <c r="E26" s="7"/>
    </row>
    <row r="27" spans="1:5" s="4" customFormat="1" ht="89.25" x14ac:dyDescent="0.2">
      <c r="A27" s="55" t="s">
        <v>378</v>
      </c>
      <c r="B27" s="100" t="s">
        <v>379</v>
      </c>
      <c r="C27" s="56">
        <v>1122.2</v>
      </c>
      <c r="E27" s="7"/>
    </row>
    <row r="28" spans="1:5" s="4" customFormat="1" ht="63.75" x14ac:dyDescent="0.2">
      <c r="A28" s="53" t="s">
        <v>173</v>
      </c>
      <c r="B28" s="99" t="s">
        <v>128</v>
      </c>
      <c r="C28" s="57">
        <f>C29</f>
        <v>-119.7</v>
      </c>
      <c r="E28" s="7"/>
    </row>
    <row r="29" spans="1:5" s="4" customFormat="1" ht="89.25" x14ac:dyDescent="0.2">
      <c r="A29" s="55" t="s">
        <v>380</v>
      </c>
      <c r="B29" s="100" t="s">
        <v>381</v>
      </c>
      <c r="C29" s="56">
        <v>-119.7</v>
      </c>
      <c r="E29" s="7"/>
    </row>
    <row r="30" spans="1:5" ht="21.75" customHeight="1" x14ac:dyDescent="0.2">
      <c r="A30" s="45" t="s">
        <v>95</v>
      </c>
      <c r="B30" s="45" t="s">
        <v>64</v>
      </c>
      <c r="C30" s="46">
        <f>C31</f>
        <v>773</v>
      </c>
    </row>
    <row r="31" spans="1:5" x14ac:dyDescent="0.2">
      <c r="A31" s="58" t="s">
        <v>96</v>
      </c>
      <c r="B31" s="51" t="s">
        <v>65</v>
      </c>
      <c r="C31" s="52">
        <v>773</v>
      </c>
    </row>
    <row r="32" spans="1:5" ht="21.75" customHeight="1" x14ac:dyDescent="0.2">
      <c r="A32" s="45" t="s">
        <v>97</v>
      </c>
      <c r="B32" s="45" t="s">
        <v>66</v>
      </c>
      <c r="C32" s="46">
        <f>C33+C35</f>
        <v>1066</v>
      </c>
    </row>
    <row r="33" spans="1:5" x14ac:dyDescent="0.2">
      <c r="A33" s="59" t="s">
        <v>98</v>
      </c>
      <c r="B33" s="60" t="s">
        <v>67</v>
      </c>
      <c r="C33" s="49">
        <f>C34</f>
        <v>500</v>
      </c>
    </row>
    <row r="34" spans="1:5" ht="38.25" x14ac:dyDescent="0.2">
      <c r="A34" s="61" t="s">
        <v>281</v>
      </c>
      <c r="B34" s="60" t="s">
        <v>99</v>
      </c>
      <c r="C34" s="62">
        <v>500</v>
      </c>
    </row>
    <row r="35" spans="1:5" x14ac:dyDescent="0.2">
      <c r="A35" s="63" t="s">
        <v>68</v>
      </c>
      <c r="B35" s="45" t="s">
        <v>69</v>
      </c>
      <c r="C35" s="46">
        <f>C36+C38</f>
        <v>566</v>
      </c>
    </row>
    <row r="36" spans="1:5" x14ac:dyDescent="0.2">
      <c r="A36" s="47" t="s">
        <v>196</v>
      </c>
      <c r="B36" s="48" t="s">
        <v>282</v>
      </c>
      <c r="C36" s="64">
        <f>C37</f>
        <v>450</v>
      </c>
    </row>
    <row r="37" spans="1:5" ht="25.5" x14ac:dyDescent="0.2">
      <c r="A37" s="50" t="s">
        <v>197</v>
      </c>
      <c r="B37" s="60" t="s">
        <v>198</v>
      </c>
      <c r="C37" s="52">
        <v>450</v>
      </c>
    </row>
    <row r="38" spans="1:5" x14ac:dyDescent="0.2">
      <c r="A38" s="47" t="s">
        <v>192</v>
      </c>
      <c r="B38" s="48" t="s">
        <v>193</v>
      </c>
      <c r="C38" s="64">
        <f>C39</f>
        <v>116</v>
      </c>
    </row>
    <row r="39" spans="1:5" ht="25.5" x14ac:dyDescent="0.2">
      <c r="A39" s="50" t="s">
        <v>194</v>
      </c>
      <c r="B39" s="51" t="s">
        <v>195</v>
      </c>
      <c r="C39" s="52">
        <v>116</v>
      </c>
    </row>
    <row r="40" spans="1:5" ht="21" customHeight="1" x14ac:dyDescent="0.2">
      <c r="A40" s="45" t="s">
        <v>100</v>
      </c>
      <c r="B40" s="45" t="s">
        <v>70</v>
      </c>
      <c r="C40" s="46">
        <f>C41</f>
        <v>67.400000000000006</v>
      </c>
    </row>
    <row r="41" spans="1:5" ht="44.25" customHeight="1" x14ac:dyDescent="0.2">
      <c r="A41" s="59" t="s">
        <v>71</v>
      </c>
      <c r="B41" s="65" t="s">
        <v>181</v>
      </c>
      <c r="C41" s="64">
        <f>C42</f>
        <v>67.400000000000006</v>
      </c>
    </row>
    <row r="42" spans="1:5" ht="57.75" customHeight="1" x14ac:dyDescent="0.2">
      <c r="A42" s="61" t="s">
        <v>54</v>
      </c>
      <c r="B42" s="60" t="s">
        <v>180</v>
      </c>
      <c r="C42" s="52">
        <v>67.400000000000006</v>
      </c>
    </row>
    <row r="43" spans="1:5" ht="38.25" hidden="1" customHeight="1" x14ac:dyDescent="0.2">
      <c r="A43" s="45" t="s">
        <v>101</v>
      </c>
      <c r="B43" s="45" t="s">
        <v>72</v>
      </c>
      <c r="C43" s="46">
        <f>C44</f>
        <v>0</v>
      </c>
    </row>
    <row r="44" spans="1:5" s="9" customFormat="1" ht="76.5" hidden="1" x14ac:dyDescent="0.2">
      <c r="A44" s="218" t="s">
        <v>321</v>
      </c>
      <c r="B44" s="48" t="s">
        <v>73</v>
      </c>
      <c r="C44" s="49">
        <f>C45+C46+C47</f>
        <v>0</v>
      </c>
      <c r="E44" s="7"/>
    </row>
    <row r="45" spans="1:5" s="9" customFormat="1" ht="63.75" hidden="1" x14ac:dyDescent="0.2">
      <c r="A45" s="66" t="s">
        <v>278</v>
      </c>
      <c r="B45" s="51" t="s">
        <v>199</v>
      </c>
      <c r="C45" s="62">
        <v>0</v>
      </c>
      <c r="E45" s="7"/>
    </row>
    <row r="46" spans="1:5" ht="51" hidden="1" customHeight="1" x14ac:dyDescent="0.2">
      <c r="A46" s="74" t="s">
        <v>288</v>
      </c>
      <c r="B46" s="67" t="s">
        <v>55</v>
      </c>
      <c r="C46" s="52">
        <v>0</v>
      </c>
    </row>
    <row r="47" spans="1:5" ht="25.5" hidden="1" x14ac:dyDescent="0.2">
      <c r="A47" s="74" t="s">
        <v>331</v>
      </c>
      <c r="B47" s="67" t="s">
        <v>330</v>
      </c>
      <c r="C47" s="52">
        <v>0</v>
      </c>
    </row>
    <row r="48" spans="1:5" ht="29.25" customHeight="1" x14ac:dyDescent="0.2">
      <c r="A48" s="45" t="s">
        <v>74</v>
      </c>
      <c r="B48" s="45" t="s">
        <v>75</v>
      </c>
      <c r="C48" s="46">
        <f>C49+C52</f>
        <v>75</v>
      </c>
    </row>
    <row r="49" spans="1:3" ht="17.25" customHeight="1" x14ac:dyDescent="0.2">
      <c r="A49" s="68" t="s">
        <v>2</v>
      </c>
      <c r="B49" s="48" t="s">
        <v>3</v>
      </c>
      <c r="C49" s="64">
        <f>C50</f>
        <v>75</v>
      </c>
    </row>
    <row r="50" spans="1:3" ht="23.25" customHeight="1" x14ac:dyDescent="0.2">
      <c r="A50" s="68" t="s">
        <v>4</v>
      </c>
      <c r="B50" s="48" t="s">
        <v>5</v>
      </c>
      <c r="C50" s="64">
        <f>C51</f>
        <v>75</v>
      </c>
    </row>
    <row r="51" spans="1:3" ht="30.75" customHeight="1" x14ac:dyDescent="0.2">
      <c r="A51" s="58" t="s">
        <v>6</v>
      </c>
      <c r="B51" s="51" t="s">
        <v>7</v>
      </c>
      <c r="C51" s="52">
        <v>75</v>
      </c>
    </row>
    <row r="52" spans="1:3" hidden="1" x14ac:dyDescent="0.2">
      <c r="A52" s="70" t="s">
        <v>9</v>
      </c>
      <c r="B52" s="48" t="s">
        <v>10</v>
      </c>
      <c r="C52" s="64">
        <f>C53</f>
        <v>0</v>
      </c>
    </row>
    <row r="53" spans="1:3" ht="24.75" hidden="1" customHeight="1" x14ac:dyDescent="0.2">
      <c r="A53" s="70" t="s">
        <v>11</v>
      </c>
      <c r="B53" s="48" t="s">
        <v>12</v>
      </c>
      <c r="C53" s="64">
        <f>C54</f>
        <v>0</v>
      </c>
    </row>
    <row r="54" spans="1:3" ht="27.75" hidden="1" customHeight="1" x14ac:dyDescent="0.2">
      <c r="A54" s="58" t="s">
        <v>13</v>
      </c>
      <c r="B54" s="51" t="s">
        <v>14</v>
      </c>
      <c r="C54" s="52">
        <v>0</v>
      </c>
    </row>
    <row r="55" spans="1:3" ht="27.75" hidden="1" customHeight="1" x14ac:dyDescent="0.2">
      <c r="A55" s="45" t="s">
        <v>76</v>
      </c>
      <c r="B55" s="45" t="s">
        <v>77</v>
      </c>
      <c r="C55" s="46">
        <f>C56+C62</f>
        <v>0</v>
      </c>
    </row>
    <row r="56" spans="1:3" ht="76.5" hidden="1" x14ac:dyDescent="0.2">
      <c r="A56" s="71" t="s">
        <v>15</v>
      </c>
      <c r="B56" s="72" t="s">
        <v>16</v>
      </c>
      <c r="C56" s="73">
        <f>C57</f>
        <v>0</v>
      </c>
    </row>
    <row r="57" spans="1:3" ht="76.5" hidden="1" x14ac:dyDescent="0.2">
      <c r="A57" s="71" t="s">
        <v>17</v>
      </c>
      <c r="B57" s="72" t="s">
        <v>18</v>
      </c>
      <c r="C57" s="73">
        <f>C58+C59+C60+C61</f>
        <v>0</v>
      </c>
    </row>
    <row r="58" spans="1:3" ht="63.75" hidden="1" x14ac:dyDescent="0.2">
      <c r="A58" s="74" t="s">
        <v>183</v>
      </c>
      <c r="B58" s="67" t="s">
        <v>20</v>
      </c>
      <c r="C58" s="75">
        <v>0</v>
      </c>
    </row>
    <row r="59" spans="1:3" ht="63.75" hidden="1" x14ac:dyDescent="0.2">
      <c r="A59" s="74" t="s">
        <v>19</v>
      </c>
      <c r="B59" s="67" t="s">
        <v>22</v>
      </c>
      <c r="C59" s="75">
        <v>0</v>
      </c>
    </row>
    <row r="60" spans="1:3" ht="76.5" hidden="1" x14ac:dyDescent="0.2">
      <c r="A60" s="74" t="s">
        <v>184</v>
      </c>
      <c r="B60" s="67" t="s">
        <v>23</v>
      </c>
      <c r="C60" s="75">
        <v>0</v>
      </c>
    </row>
    <row r="61" spans="1:3" ht="76.5" hidden="1" x14ac:dyDescent="0.2">
      <c r="A61" s="74" t="s">
        <v>21</v>
      </c>
      <c r="B61" s="67" t="s">
        <v>24</v>
      </c>
      <c r="C61" s="75">
        <v>0</v>
      </c>
    </row>
    <row r="62" spans="1:3" ht="64.5" hidden="1" customHeight="1" x14ac:dyDescent="0.2">
      <c r="A62" s="71" t="s">
        <v>78</v>
      </c>
      <c r="B62" s="72" t="s">
        <v>140</v>
      </c>
      <c r="C62" s="76">
        <f>C63</f>
        <v>0</v>
      </c>
    </row>
    <row r="63" spans="1:3" ht="40.5" hidden="1" customHeight="1" x14ac:dyDescent="0.2">
      <c r="A63" s="74" t="s">
        <v>283</v>
      </c>
      <c r="B63" s="67" t="s">
        <v>284</v>
      </c>
      <c r="C63" s="77">
        <f>C64</f>
        <v>0</v>
      </c>
    </row>
    <row r="64" spans="1:3" ht="44.25" hidden="1" customHeight="1" x14ac:dyDescent="0.2">
      <c r="A64" s="74" t="s">
        <v>285</v>
      </c>
      <c r="B64" s="67" t="s">
        <v>200</v>
      </c>
      <c r="C64" s="77">
        <v>0</v>
      </c>
    </row>
    <row r="65" spans="1:9" ht="18.75" hidden="1" customHeight="1" x14ac:dyDescent="0.2">
      <c r="A65" s="45" t="s">
        <v>46</v>
      </c>
      <c r="B65" s="45" t="s">
        <v>47</v>
      </c>
      <c r="C65" s="78">
        <f>C66</f>
        <v>0</v>
      </c>
    </row>
    <row r="66" spans="1:9" ht="38.25" hidden="1" x14ac:dyDescent="0.2">
      <c r="A66" s="79" t="s">
        <v>516</v>
      </c>
      <c r="B66" s="48" t="s">
        <v>518</v>
      </c>
      <c r="C66" s="64">
        <f>C67</f>
        <v>0</v>
      </c>
    </row>
    <row r="67" spans="1:9" ht="38.25" hidden="1" x14ac:dyDescent="0.2">
      <c r="A67" s="69" t="s">
        <v>515</v>
      </c>
      <c r="B67" s="51" t="s">
        <v>517</v>
      </c>
      <c r="C67" s="52">
        <v>0</v>
      </c>
    </row>
    <row r="68" spans="1:9" ht="14.25" hidden="1" customHeight="1" x14ac:dyDescent="0.2">
      <c r="A68" s="45" t="s">
        <v>51</v>
      </c>
      <c r="B68" s="45" t="s">
        <v>52</v>
      </c>
      <c r="C68" s="46">
        <f>C69+C71</f>
        <v>0</v>
      </c>
    </row>
    <row r="69" spans="1:9" hidden="1" x14ac:dyDescent="0.2">
      <c r="A69" s="47" t="s">
        <v>25</v>
      </c>
      <c r="B69" s="48" t="s">
        <v>26</v>
      </c>
      <c r="C69" s="64">
        <f>C70</f>
        <v>0</v>
      </c>
      <c r="F69" s="7" t="s">
        <v>90</v>
      </c>
    </row>
    <row r="70" spans="1:9" hidden="1" x14ac:dyDescent="0.2">
      <c r="A70" s="50" t="s">
        <v>8</v>
      </c>
      <c r="B70" s="51" t="s">
        <v>27</v>
      </c>
      <c r="C70" s="52">
        <v>0</v>
      </c>
    </row>
    <row r="71" spans="1:9" hidden="1" x14ac:dyDescent="0.2">
      <c r="A71" s="50" t="s">
        <v>463</v>
      </c>
      <c r="B71" s="48" t="s">
        <v>464</v>
      </c>
      <c r="C71" s="64">
        <f>C72</f>
        <v>0</v>
      </c>
    </row>
    <row r="72" spans="1:9" ht="25.5" hidden="1" x14ac:dyDescent="0.2">
      <c r="A72" s="50" t="s">
        <v>462</v>
      </c>
      <c r="B72" s="51" t="s">
        <v>461</v>
      </c>
      <c r="C72" s="52">
        <v>0</v>
      </c>
    </row>
    <row r="73" spans="1:9" x14ac:dyDescent="0.2">
      <c r="A73" s="43" t="s">
        <v>102</v>
      </c>
      <c r="B73" s="80" t="s">
        <v>79</v>
      </c>
      <c r="C73" s="44">
        <f>C74+C107+C109</f>
        <v>25006.400000000001</v>
      </c>
      <c r="I73" s="7" t="s">
        <v>90</v>
      </c>
    </row>
    <row r="74" spans="1:9" ht="24" customHeight="1" x14ac:dyDescent="0.2">
      <c r="A74" s="45" t="s">
        <v>175</v>
      </c>
      <c r="B74" s="45" t="s">
        <v>108</v>
      </c>
      <c r="C74" s="46">
        <f>C75+C79+C97+C104</f>
        <v>25006.400000000001</v>
      </c>
    </row>
    <row r="75" spans="1:9" ht="28.5" customHeight="1" x14ac:dyDescent="0.2">
      <c r="A75" s="47" t="s">
        <v>80</v>
      </c>
      <c r="B75" s="81" t="s">
        <v>352</v>
      </c>
      <c r="C75" s="82">
        <f>C76+C77+C78</f>
        <v>22814.1</v>
      </c>
    </row>
    <row r="76" spans="1:9" ht="38.25" hidden="1" x14ac:dyDescent="0.2">
      <c r="A76" s="83" t="s">
        <v>386</v>
      </c>
      <c r="B76" s="84" t="s">
        <v>350</v>
      </c>
      <c r="C76" s="85">
        <v>0</v>
      </c>
    </row>
    <row r="77" spans="1:9" ht="28.9" customHeight="1" x14ac:dyDescent="0.2">
      <c r="A77" s="86" t="s">
        <v>387</v>
      </c>
      <c r="B77" s="84" t="s">
        <v>351</v>
      </c>
      <c r="C77" s="85">
        <v>1480</v>
      </c>
    </row>
    <row r="78" spans="1:9" ht="33" customHeight="1" x14ac:dyDescent="0.2">
      <c r="A78" s="83" t="s">
        <v>388</v>
      </c>
      <c r="B78" s="84" t="s">
        <v>389</v>
      </c>
      <c r="C78" s="85">
        <v>21334.1</v>
      </c>
    </row>
    <row r="79" spans="1:9" ht="25.5" x14ac:dyDescent="0.2">
      <c r="A79" s="101" t="s">
        <v>287</v>
      </c>
      <c r="B79" s="87" t="s">
        <v>355</v>
      </c>
      <c r="C79" s="88">
        <f>C80+C84+C86+C90+C88+C82</f>
        <v>965.7</v>
      </c>
    </row>
    <row r="80" spans="1:9" ht="38.25" hidden="1" x14ac:dyDescent="0.2">
      <c r="A80" s="89" t="s">
        <v>430</v>
      </c>
      <c r="B80" s="81" t="s">
        <v>431</v>
      </c>
      <c r="C80" s="90">
        <f>C81</f>
        <v>0</v>
      </c>
    </row>
    <row r="81" spans="1:5" ht="51" hidden="1" x14ac:dyDescent="0.2">
      <c r="A81" s="91" t="s">
        <v>289</v>
      </c>
      <c r="B81" s="84" t="s">
        <v>432</v>
      </c>
      <c r="C81" s="85">
        <v>0</v>
      </c>
    </row>
    <row r="82" spans="1:5" ht="38.25" hidden="1" x14ac:dyDescent="0.2">
      <c r="A82" s="47" t="s">
        <v>559</v>
      </c>
      <c r="B82" s="81" t="s">
        <v>560</v>
      </c>
      <c r="C82" s="90">
        <f>C83</f>
        <v>0</v>
      </c>
    </row>
    <row r="83" spans="1:5" ht="51" hidden="1" x14ac:dyDescent="0.2">
      <c r="A83" s="50" t="s">
        <v>561</v>
      </c>
      <c r="B83" s="84" t="s">
        <v>562</v>
      </c>
      <c r="C83" s="85">
        <v>0</v>
      </c>
    </row>
    <row r="84" spans="1:5" ht="25.5" hidden="1" x14ac:dyDescent="0.2">
      <c r="A84" s="47" t="s">
        <v>422</v>
      </c>
      <c r="B84" s="81" t="s">
        <v>421</v>
      </c>
      <c r="C84" s="90">
        <f>C85</f>
        <v>0</v>
      </c>
    </row>
    <row r="85" spans="1:5" ht="24.75" hidden="1" customHeight="1" x14ac:dyDescent="0.2">
      <c r="A85" s="50" t="s">
        <v>465</v>
      </c>
      <c r="B85" s="84" t="s">
        <v>423</v>
      </c>
      <c r="C85" s="85">
        <v>0</v>
      </c>
    </row>
    <row r="86" spans="1:5" ht="25.5" hidden="1" x14ac:dyDescent="0.2">
      <c r="A86" s="47" t="s">
        <v>415</v>
      </c>
      <c r="B86" s="81" t="s">
        <v>416</v>
      </c>
      <c r="C86" s="90">
        <f>C87</f>
        <v>0</v>
      </c>
      <c r="E86" s="9" t="s">
        <v>90</v>
      </c>
    </row>
    <row r="87" spans="1:5" ht="25.5" hidden="1" x14ac:dyDescent="0.2">
      <c r="A87" s="50" t="s">
        <v>417</v>
      </c>
      <c r="B87" s="84" t="s">
        <v>418</v>
      </c>
      <c r="C87" s="85">
        <v>0</v>
      </c>
      <c r="E87" s="9"/>
    </row>
    <row r="88" spans="1:5" ht="25.5" hidden="1" x14ac:dyDescent="0.2">
      <c r="A88" s="47" t="s">
        <v>444</v>
      </c>
      <c r="B88" s="81" t="s">
        <v>446</v>
      </c>
      <c r="C88" s="90">
        <f>C89</f>
        <v>0</v>
      </c>
      <c r="E88" s="9"/>
    </row>
    <row r="89" spans="1:5" ht="25.5" hidden="1" x14ac:dyDescent="0.2">
      <c r="A89" s="50" t="s">
        <v>445</v>
      </c>
      <c r="B89" s="84" t="s">
        <v>447</v>
      </c>
      <c r="C89" s="85">
        <v>0</v>
      </c>
      <c r="E89" s="9"/>
    </row>
    <row r="90" spans="1:5" x14ac:dyDescent="0.2">
      <c r="A90" s="47" t="s">
        <v>419</v>
      </c>
      <c r="B90" s="81" t="s">
        <v>356</v>
      </c>
      <c r="C90" s="82">
        <f>C91</f>
        <v>965.7</v>
      </c>
    </row>
    <row r="91" spans="1:5" x14ac:dyDescent="0.2">
      <c r="A91" s="50" t="s">
        <v>353</v>
      </c>
      <c r="B91" s="84" t="s">
        <v>354</v>
      </c>
      <c r="C91" s="92">
        <f>C92+C93+C94+C95+C96</f>
        <v>965.7</v>
      </c>
    </row>
    <row r="92" spans="1:5" s="9" customFormat="1" ht="26.45" customHeight="1" x14ac:dyDescent="0.2">
      <c r="A92" s="91" t="s">
        <v>286</v>
      </c>
      <c r="B92" s="84" t="s">
        <v>357</v>
      </c>
      <c r="C92" s="85">
        <v>965.7</v>
      </c>
      <c r="E92" s="7"/>
    </row>
    <row r="93" spans="1:5" s="9" customFormat="1" ht="51" hidden="1" x14ac:dyDescent="0.2">
      <c r="A93" s="91" t="s">
        <v>289</v>
      </c>
      <c r="B93" s="84" t="s">
        <v>358</v>
      </c>
      <c r="C93" s="85">
        <v>0</v>
      </c>
      <c r="E93" s="7"/>
    </row>
    <row r="94" spans="1:5" s="9" customFormat="1" hidden="1" x14ac:dyDescent="0.2">
      <c r="A94" s="102" t="s">
        <v>405</v>
      </c>
      <c r="B94" s="84" t="s">
        <v>406</v>
      </c>
      <c r="C94" s="85">
        <v>0</v>
      </c>
      <c r="E94" s="7"/>
    </row>
    <row r="95" spans="1:5" s="9" customFormat="1" ht="38.25" hidden="1" x14ac:dyDescent="0.2">
      <c r="A95" s="247" t="s">
        <v>564</v>
      </c>
      <c r="B95" s="84" t="s">
        <v>565</v>
      </c>
      <c r="C95" s="85">
        <v>0</v>
      </c>
      <c r="E95" s="7"/>
    </row>
    <row r="96" spans="1:5" s="9" customFormat="1" ht="38.25" hidden="1" x14ac:dyDescent="0.2">
      <c r="A96" s="247" t="s">
        <v>566</v>
      </c>
      <c r="B96" s="84" t="s">
        <v>567</v>
      </c>
      <c r="C96" s="85"/>
      <c r="E96" s="7"/>
    </row>
    <row r="97" spans="1:240" ht="30" customHeight="1" x14ac:dyDescent="0.2">
      <c r="A97" s="63" t="s">
        <v>53</v>
      </c>
      <c r="B97" s="45" t="s">
        <v>366</v>
      </c>
      <c r="C97" s="46">
        <f>C98+C102</f>
        <v>574.70000000000005</v>
      </c>
    </row>
    <row r="98" spans="1:240" ht="38.25" x14ac:dyDescent="0.2">
      <c r="A98" s="89" t="s">
        <v>359</v>
      </c>
      <c r="B98" s="81" t="s">
        <v>362</v>
      </c>
      <c r="C98" s="90">
        <f>C100+C101</f>
        <v>59</v>
      </c>
    </row>
    <row r="99" spans="1:240" ht="38.25" x14ac:dyDescent="0.2">
      <c r="A99" s="93" t="s">
        <v>360</v>
      </c>
      <c r="B99" s="84" t="s">
        <v>363</v>
      </c>
      <c r="C99" s="90">
        <f>C100+C101</f>
        <v>59</v>
      </c>
      <c r="E99" s="9" t="s">
        <v>90</v>
      </c>
      <c r="K99" s="7" t="s">
        <v>90</v>
      </c>
    </row>
    <row r="100" spans="1:240" ht="76.5" x14ac:dyDescent="0.2">
      <c r="A100" s="93" t="s">
        <v>174</v>
      </c>
      <c r="B100" s="84" t="s">
        <v>363</v>
      </c>
      <c r="C100" s="85">
        <v>0.7</v>
      </c>
      <c r="E100" s="13"/>
    </row>
    <row r="101" spans="1:240" ht="25.5" x14ac:dyDescent="0.2">
      <c r="A101" s="93" t="s">
        <v>324</v>
      </c>
      <c r="B101" s="84" t="s">
        <v>363</v>
      </c>
      <c r="C101" s="85">
        <v>58.3</v>
      </c>
      <c r="E101" s="13"/>
    </row>
    <row r="102" spans="1:240" ht="38.25" x14ac:dyDescent="0.2">
      <c r="A102" s="89" t="s">
        <v>129</v>
      </c>
      <c r="B102" s="81" t="s">
        <v>364</v>
      </c>
      <c r="C102" s="49">
        <f>C103</f>
        <v>515.70000000000005</v>
      </c>
      <c r="E102" s="13"/>
    </row>
    <row r="103" spans="1:240" s="9" customFormat="1" ht="38.25" x14ac:dyDescent="0.2">
      <c r="A103" s="93" t="s">
        <v>361</v>
      </c>
      <c r="B103" s="84" t="s">
        <v>365</v>
      </c>
      <c r="C103" s="85">
        <v>515.70000000000005</v>
      </c>
      <c r="E103" s="13"/>
    </row>
    <row r="104" spans="1:240" s="10" customFormat="1" x14ac:dyDescent="0.2">
      <c r="A104" s="63" t="s">
        <v>332</v>
      </c>
      <c r="B104" s="45" t="s">
        <v>367</v>
      </c>
      <c r="C104" s="46">
        <f>C105</f>
        <v>651.9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</row>
    <row r="105" spans="1:240" s="10" customFormat="1" ht="51" x14ac:dyDescent="0.2">
      <c r="A105" s="89" t="s">
        <v>333</v>
      </c>
      <c r="B105" s="72" t="s">
        <v>368</v>
      </c>
      <c r="C105" s="90">
        <f>C106</f>
        <v>651.9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</row>
    <row r="106" spans="1:240" s="10" customFormat="1" ht="51" x14ac:dyDescent="0.2">
      <c r="A106" s="93" t="s">
        <v>334</v>
      </c>
      <c r="B106" s="67" t="s">
        <v>369</v>
      </c>
      <c r="C106" s="85">
        <f>399.5+252.4</f>
        <v>651.9</v>
      </c>
      <c r="D106" s="13"/>
      <c r="E106" s="7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</row>
    <row r="107" spans="1:240" s="11" customFormat="1" hidden="1" x14ac:dyDescent="0.2">
      <c r="A107" s="63" t="s">
        <v>320</v>
      </c>
      <c r="B107" s="94" t="s">
        <v>322</v>
      </c>
      <c r="C107" s="88">
        <f>C108</f>
        <v>0</v>
      </c>
      <c r="D107" s="13"/>
      <c r="E107" s="7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</row>
    <row r="108" spans="1:240" s="11" customFormat="1" ht="25.5" hidden="1" x14ac:dyDescent="0.2">
      <c r="A108" s="95" t="s">
        <v>372</v>
      </c>
      <c r="B108" s="84" t="s">
        <v>370</v>
      </c>
      <c r="C108" s="92">
        <v>0</v>
      </c>
      <c r="D108" s="13"/>
      <c r="E108" s="7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</row>
    <row r="109" spans="1:240" s="10" customFormat="1" ht="38.25" hidden="1" x14ac:dyDescent="0.2">
      <c r="A109" s="63" t="s">
        <v>336</v>
      </c>
      <c r="B109" s="87" t="s">
        <v>323</v>
      </c>
      <c r="C109" s="88">
        <v>0</v>
      </c>
      <c r="D109" s="13"/>
      <c r="E109" s="7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</row>
    <row r="110" spans="1:240" ht="42.75" hidden="1" customHeight="1" x14ac:dyDescent="0.2">
      <c r="A110" s="95" t="s">
        <v>335</v>
      </c>
      <c r="B110" s="84" t="s">
        <v>371</v>
      </c>
      <c r="C110" s="96">
        <v>0</v>
      </c>
    </row>
    <row r="111" spans="1:240" ht="24" customHeight="1" x14ac:dyDescent="0.2">
      <c r="A111" s="97" t="s">
        <v>82</v>
      </c>
      <c r="B111" s="98"/>
      <c r="C111" s="44">
        <f>C12+C73</f>
        <v>30562.5</v>
      </c>
      <c r="D111" s="10" t="s">
        <v>468</v>
      </c>
    </row>
    <row r="112" spans="1:240" x14ac:dyDescent="0.2">
      <c r="A112" s="14"/>
      <c r="B112" s="15"/>
      <c r="C112" s="27"/>
    </row>
    <row r="113" spans="2:3" x14ac:dyDescent="0.2">
      <c r="B113" s="16"/>
      <c r="C113" s="16"/>
    </row>
    <row r="114" spans="2:3" x14ac:dyDescent="0.2">
      <c r="B114" s="12"/>
      <c r="C114" s="12"/>
    </row>
    <row r="115" spans="2:3" x14ac:dyDescent="0.2">
      <c r="B115" s="12"/>
      <c r="C115" s="12"/>
    </row>
    <row r="116" spans="2:3" x14ac:dyDescent="0.2">
      <c r="B116" s="12"/>
      <c r="C116" s="12"/>
    </row>
    <row r="117" spans="2:3" x14ac:dyDescent="0.2">
      <c r="B117" s="12"/>
      <c r="C117" s="12"/>
    </row>
    <row r="118" spans="2:3" x14ac:dyDescent="0.2">
      <c r="B118" s="12"/>
      <c r="C118" s="12"/>
    </row>
    <row r="119" spans="2:3" x14ac:dyDescent="0.2">
      <c r="B119" s="12"/>
      <c r="C119" s="12"/>
    </row>
    <row r="120" spans="2:3" x14ac:dyDescent="0.2">
      <c r="B120" s="12"/>
      <c r="C120" s="12"/>
    </row>
    <row r="121" spans="2:3" x14ac:dyDescent="0.2">
      <c r="B121" s="12"/>
      <c r="C121" s="12"/>
    </row>
    <row r="122" spans="2:3" x14ac:dyDescent="0.2">
      <c r="B122" s="12"/>
      <c r="C122" s="12"/>
    </row>
    <row r="123" spans="2:3" x14ac:dyDescent="0.2">
      <c r="B123" s="12"/>
      <c r="C123" s="12"/>
    </row>
  </sheetData>
  <mergeCells count="9">
    <mergeCell ref="A1:C1"/>
    <mergeCell ref="A2:C2"/>
    <mergeCell ref="A7:C7"/>
    <mergeCell ref="A9:A10"/>
    <mergeCell ref="B9:B10"/>
    <mergeCell ref="C9:C10"/>
    <mergeCell ref="A5:C5"/>
    <mergeCell ref="A3:C3"/>
    <mergeCell ref="A4:C4"/>
  </mergeCells>
  <phoneticPr fontId="2" type="noConversion"/>
  <pageMargins left="1.1811023622047245" right="0" top="0.78740157480314965" bottom="0.19685039370078741" header="0.15748031496062992" footer="0.15748031496062992"/>
  <pageSetup paperSize="9" scale="67" orientation="portrait" r:id="rId1"/>
  <headerFooter alignWithMargins="0"/>
  <rowBreaks count="1" manualBreakCount="1">
    <brk id="31" max="3" man="1"/>
  </rowBreaks>
  <ignoredErrors>
    <ignoredError sqref="C10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33"/>
  <sheetViews>
    <sheetView topLeftCell="A6" zoomScaleNormal="100" workbookViewId="0">
      <selection activeCell="D30" sqref="D30"/>
    </sheetView>
  </sheetViews>
  <sheetFormatPr defaultColWidth="9.140625" defaultRowHeight="12.75" x14ac:dyDescent="0.2"/>
  <cols>
    <col min="1" max="1" width="58.85546875" style="18" customWidth="1"/>
    <col min="2" max="2" width="29.7109375" style="20" customWidth="1"/>
    <col min="3" max="3" width="13" style="17" customWidth="1"/>
    <col min="4" max="16384" width="9.140625" style="17"/>
  </cols>
  <sheetData>
    <row r="1" spans="1:3" ht="15" customHeight="1" x14ac:dyDescent="0.2">
      <c r="A1" s="255" t="s">
        <v>509</v>
      </c>
      <c r="B1" s="255"/>
      <c r="C1" s="255"/>
    </row>
    <row r="2" spans="1:3" ht="15" customHeight="1" x14ac:dyDescent="0.2">
      <c r="A2" s="255" t="str">
        <f>'1'!A2:C2</f>
        <v>к  решению Думы Прибрежнинского сельского поселения</v>
      </c>
      <c r="B2" s="255"/>
      <c r="C2" s="255"/>
    </row>
    <row r="3" spans="1:3" ht="15" customHeight="1" x14ac:dyDescent="0.2">
      <c r="A3" s="255" t="str">
        <f>'1'!A3:C3</f>
        <v xml:space="preserve"> «О бюджете Прибрежнинского сельского поселения</v>
      </c>
      <c r="B3" s="255"/>
      <c r="C3" s="255"/>
    </row>
    <row r="4" spans="1:3" ht="14.25" x14ac:dyDescent="0.2">
      <c r="A4" s="255" t="str">
        <f>'1'!A4:C4</f>
        <v>на 2023 год и на плановый период 2024 и 2025 годов»</v>
      </c>
      <c r="B4" s="255"/>
      <c r="C4" s="255"/>
    </row>
    <row r="5" spans="1:3" ht="15" customHeight="1" x14ac:dyDescent="0.2">
      <c r="A5" s="255" t="str">
        <f>'1'!A5:C5</f>
        <v xml:space="preserve"> №  от  .12.2022г.</v>
      </c>
      <c r="B5" s="255"/>
      <c r="C5" s="255"/>
    </row>
    <row r="6" spans="1:3" ht="14.25" x14ac:dyDescent="0.2">
      <c r="A6" s="180"/>
      <c r="B6" s="180"/>
      <c r="C6" s="181"/>
    </row>
    <row r="7" spans="1:3" ht="45" customHeight="1" x14ac:dyDescent="0.2">
      <c r="A7" s="276" t="s">
        <v>532</v>
      </c>
      <c r="B7" s="276"/>
      <c r="C7" s="276"/>
    </row>
    <row r="8" spans="1:3" ht="15" x14ac:dyDescent="0.25">
      <c r="A8" s="182"/>
      <c r="B8" s="283" t="s">
        <v>92</v>
      </c>
      <c r="C8" s="283"/>
    </row>
    <row r="9" spans="1:3" ht="12.75" customHeight="1" x14ac:dyDescent="0.2">
      <c r="A9" s="277" t="s">
        <v>33</v>
      </c>
      <c r="B9" s="279" t="s">
        <v>34</v>
      </c>
      <c r="C9" s="281" t="s">
        <v>35</v>
      </c>
    </row>
    <row r="10" spans="1:3" s="22" customFormat="1" ht="15.75" customHeight="1" x14ac:dyDescent="0.2">
      <c r="A10" s="278"/>
      <c r="B10" s="280"/>
      <c r="C10" s="282"/>
    </row>
    <row r="11" spans="1:3" ht="30" x14ac:dyDescent="0.2">
      <c r="A11" s="167" t="s">
        <v>104</v>
      </c>
      <c r="B11" s="183" t="s">
        <v>182</v>
      </c>
      <c r="C11" s="168">
        <f>C12+C17+C22</f>
        <v>206</v>
      </c>
    </row>
    <row r="12" spans="1:3" s="19" customFormat="1" ht="30" x14ac:dyDescent="0.2">
      <c r="A12" s="167" t="s">
        <v>482</v>
      </c>
      <c r="B12" s="183" t="s">
        <v>36</v>
      </c>
      <c r="C12" s="168">
        <f>C13+C15</f>
        <v>206</v>
      </c>
    </row>
    <row r="13" spans="1:3" ht="28.5" x14ac:dyDescent="0.2">
      <c r="A13" s="177" t="s">
        <v>455</v>
      </c>
      <c r="B13" s="169" t="s">
        <v>37</v>
      </c>
      <c r="C13" s="170">
        <f>C14</f>
        <v>236.9</v>
      </c>
    </row>
    <row r="14" spans="1:3" ht="42.75" x14ac:dyDescent="0.2">
      <c r="A14" s="173" t="s">
        <v>500</v>
      </c>
      <c r="B14" s="171" t="s">
        <v>38</v>
      </c>
      <c r="C14" s="184">
        <f>'9'!B16</f>
        <v>236.9</v>
      </c>
    </row>
    <row r="15" spans="1:3" ht="28.5" x14ac:dyDescent="0.2">
      <c r="A15" s="173" t="s">
        <v>458</v>
      </c>
      <c r="B15" s="171" t="s">
        <v>39</v>
      </c>
      <c r="C15" s="172">
        <f>C16</f>
        <v>-30.9</v>
      </c>
    </row>
    <row r="16" spans="1:3" ht="42.75" x14ac:dyDescent="0.2">
      <c r="A16" s="173" t="s">
        <v>512</v>
      </c>
      <c r="B16" s="175" t="s">
        <v>41</v>
      </c>
      <c r="C16" s="184">
        <f>'9'!B17</f>
        <v>-30.9</v>
      </c>
    </row>
    <row r="17" spans="1:4" ht="30" hidden="1" x14ac:dyDescent="0.2">
      <c r="A17" s="167" t="s">
        <v>496</v>
      </c>
      <c r="B17" s="183" t="s">
        <v>42</v>
      </c>
      <c r="C17" s="168">
        <f>C18+C20</f>
        <v>0</v>
      </c>
    </row>
    <row r="18" spans="1:4" ht="42.75" hidden="1" x14ac:dyDescent="0.2">
      <c r="A18" s="177" t="s">
        <v>456</v>
      </c>
      <c r="B18" s="169" t="s">
        <v>43</v>
      </c>
      <c r="C18" s="170">
        <f>C19</f>
        <v>0</v>
      </c>
    </row>
    <row r="19" spans="1:4" ht="42.75" hidden="1" x14ac:dyDescent="0.2">
      <c r="A19" s="173" t="s">
        <v>457</v>
      </c>
      <c r="B19" s="171" t="s">
        <v>119</v>
      </c>
      <c r="C19" s="172">
        <v>0</v>
      </c>
    </row>
    <row r="20" spans="1:4" ht="42.75" hidden="1" x14ac:dyDescent="0.2">
      <c r="A20" s="173" t="s">
        <v>494</v>
      </c>
      <c r="B20" s="171" t="s">
        <v>44</v>
      </c>
      <c r="C20" s="172">
        <f>C21</f>
        <v>0</v>
      </c>
    </row>
    <row r="21" spans="1:4" ht="57" hidden="1" x14ac:dyDescent="0.2">
      <c r="A21" s="174" t="s">
        <v>501</v>
      </c>
      <c r="B21" s="175" t="s">
        <v>120</v>
      </c>
      <c r="C21" s="176">
        <v>0</v>
      </c>
    </row>
    <row r="22" spans="1:4" ht="30" x14ac:dyDescent="0.2">
      <c r="A22" s="167" t="s">
        <v>495</v>
      </c>
      <c r="B22" s="183" t="s">
        <v>185</v>
      </c>
      <c r="C22" s="168">
        <f>C26+C27</f>
        <v>0</v>
      </c>
    </row>
    <row r="23" spans="1:4" ht="14.25" x14ac:dyDescent="0.2">
      <c r="A23" s="177" t="s">
        <v>103</v>
      </c>
      <c r="B23" s="169" t="s">
        <v>186</v>
      </c>
      <c r="C23" s="170">
        <f t="shared" ref="C23:C25" si="0">C24</f>
        <v>-30799.4</v>
      </c>
    </row>
    <row r="24" spans="1:4" ht="14.25" x14ac:dyDescent="0.2">
      <c r="A24" s="173" t="s">
        <v>497</v>
      </c>
      <c r="B24" s="171" t="s">
        <v>187</v>
      </c>
      <c r="C24" s="172">
        <f t="shared" si="0"/>
        <v>-30799.4</v>
      </c>
    </row>
    <row r="25" spans="1:4" ht="28.5" x14ac:dyDescent="0.2">
      <c r="A25" s="173" t="s">
        <v>105</v>
      </c>
      <c r="B25" s="171" t="s">
        <v>188</v>
      </c>
      <c r="C25" s="172">
        <f t="shared" si="0"/>
        <v>-30799.4</v>
      </c>
    </row>
    <row r="26" spans="1:4" ht="28.5" x14ac:dyDescent="0.2">
      <c r="A26" s="229" t="s">
        <v>502</v>
      </c>
      <c r="B26" s="171" t="s">
        <v>189</v>
      </c>
      <c r="C26" s="176">
        <f>-('1'!C111+'10'!C13)</f>
        <v>-30799.4</v>
      </c>
    </row>
    <row r="27" spans="1:4" ht="14.25" x14ac:dyDescent="0.2">
      <c r="A27" s="229" t="s">
        <v>498</v>
      </c>
      <c r="B27" s="171" t="s">
        <v>190</v>
      </c>
      <c r="C27" s="170">
        <f>C28</f>
        <v>30799.4</v>
      </c>
    </row>
    <row r="28" spans="1:4" ht="14.25" x14ac:dyDescent="0.2">
      <c r="A28" s="229" t="s">
        <v>106</v>
      </c>
      <c r="B28" s="171" t="s">
        <v>1</v>
      </c>
      <c r="C28" s="172">
        <f t="shared" ref="C28:C29" si="1">C29</f>
        <v>30799.4</v>
      </c>
    </row>
    <row r="29" spans="1:4" ht="28.5" x14ac:dyDescent="0.2">
      <c r="A29" s="229" t="s">
        <v>107</v>
      </c>
      <c r="B29" s="171" t="s">
        <v>191</v>
      </c>
      <c r="C29" s="172">
        <f t="shared" si="1"/>
        <v>30799.4</v>
      </c>
    </row>
    <row r="30" spans="1:4" ht="28.5" x14ac:dyDescent="0.25">
      <c r="A30" s="230" t="s">
        <v>503</v>
      </c>
      <c r="B30" s="178" t="s">
        <v>0</v>
      </c>
      <c r="C30" s="179">
        <f>'5'!E276-'10'!C15-'10'!C21</f>
        <v>30799.4</v>
      </c>
      <c r="D30" s="205" t="s">
        <v>468</v>
      </c>
    </row>
    <row r="31" spans="1:4" ht="30" hidden="1" x14ac:dyDescent="0.2">
      <c r="A31" s="167" t="s">
        <v>499</v>
      </c>
      <c r="B31" s="183"/>
      <c r="C31" s="123"/>
      <c r="D31" s="17" t="s">
        <v>468</v>
      </c>
    </row>
    <row r="32" spans="1:4" x14ac:dyDescent="0.2">
      <c r="C32" s="23"/>
    </row>
    <row r="33" spans="3:3" x14ac:dyDescent="0.2">
      <c r="C33" s="21"/>
    </row>
  </sheetData>
  <mergeCells count="10">
    <mergeCell ref="A1:C1"/>
    <mergeCell ref="A4:C4"/>
    <mergeCell ref="A5:C5"/>
    <mergeCell ref="A7:C7"/>
    <mergeCell ref="A9:A10"/>
    <mergeCell ref="B9:B10"/>
    <mergeCell ref="C9:C10"/>
    <mergeCell ref="A3:C3"/>
    <mergeCell ref="A2:C2"/>
    <mergeCell ref="B8:C8"/>
  </mergeCells>
  <phoneticPr fontId="2" type="noConversion"/>
  <pageMargins left="1.1811023622047245" right="0.19685039370078741" top="0.78740157480314965" bottom="0.19685039370078741" header="0.11811023622047245" footer="0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8" zoomScaleNormal="100" workbookViewId="0">
      <selection activeCell="D30" sqref="D30:E30"/>
    </sheetView>
  </sheetViews>
  <sheetFormatPr defaultColWidth="9.140625" defaultRowHeight="12.75" x14ac:dyDescent="0.2"/>
  <cols>
    <col min="1" max="1" width="48.28515625" style="18" customWidth="1"/>
    <col min="2" max="2" width="32.140625" style="20" customWidth="1"/>
    <col min="3" max="3" width="11" style="18" hidden="1" customWidth="1"/>
    <col min="4" max="4" width="11.85546875" style="17" customWidth="1"/>
    <col min="5" max="5" width="11" style="17" customWidth="1"/>
    <col min="6" max="16384" width="9.140625" style="17"/>
  </cols>
  <sheetData>
    <row r="1" spans="1:5" ht="15" customHeight="1" x14ac:dyDescent="0.2">
      <c r="A1" s="255" t="s">
        <v>510</v>
      </c>
      <c r="B1" s="255"/>
      <c r="C1" s="255"/>
      <c r="D1" s="255"/>
      <c r="E1" s="255"/>
    </row>
    <row r="2" spans="1:5" ht="15" customHeight="1" x14ac:dyDescent="0.2">
      <c r="A2" s="255" t="str">
        <f>'1'!A2:C2</f>
        <v>к  решению Думы Прибрежнинского сельского поселения</v>
      </c>
      <c r="B2" s="255"/>
      <c r="C2" s="255"/>
      <c r="D2" s="255"/>
      <c r="E2" s="255"/>
    </row>
    <row r="3" spans="1:5" ht="15" customHeight="1" x14ac:dyDescent="0.2">
      <c r="A3" s="255" t="str">
        <f>'1'!A3:C3</f>
        <v xml:space="preserve"> «О бюджете Прибрежнинского сельского поселения</v>
      </c>
      <c r="B3" s="255"/>
      <c r="C3" s="255"/>
      <c r="D3" s="255"/>
      <c r="E3" s="255"/>
    </row>
    <row r="4" spans="1:5" ht="14.25" customHeight="1" x14ac:dyDescent="0.2">
      <c r="A4" s="255" t="str">
        <f>'1'!A4:C4</f>
        <v>на 2023 год и на плановый период 2024 и 2025 годов»</v>
      </c>
      <c r="B4" s="255"/>
      <c r="C4" s="255"/>
      <c r="D4" s="255"/>
      <c r="E4" s="255"/>
    </row>
    <row r="5" spans="1:5" ht="15" customHeight="1" x14ac:dyDescent="0.2">
      <c r="A5" s="255" t="str">
        <f>'1'!A5:C5</f>
        <v xml:space="preserve"> №  от  .12.2022г.</v>
      </c>
      <c r="B5" s="255"/>
      <c r="C5" s="255"/>
      <c r="D5" s="255"/>
      <c r="E5" s="255"/>
    </row>
    <row r="6" spans="1:5" x14ac:dyDescent="0.2">
      <c r="A6" s="204"/>
      <c r="B6" s="204"/>
      <c r="C6" s="203"/>
      <c r="D6" s="202"/>
      <c r="E6" s="201"/>
    </row>
    <row r="7" spans="1:5" ht="48.75" customHeight="1" x14ac:dyDescent="0.2">
      <c r="A7" s="284" t="s">
        <v>533</v>
      </c>
      <c r="B7" s="284"/>
      <c r="C7" s="284"/>
      <c r="D7" s="284"/>
      <c r="E7" s="284"/>
    </row>
    <row r="8" spans="1:5" x14ac:dyDescent="0.2">
      <c r="A8" s="200"/>
      <c r="B8" s="200"/>
      <c r="C8" s="200"/>
      <c r="D8" s="271" t="s">
        <v>92</v>
      </c>
      <c r="E8" s="271"/>
    </row>
    <row r="9" spans="1:5" ht="24.75" customHeight="1" x14ac:dyDescent="0.2">
      <c r="A9" s="277" t="s">
        <v>33</v>
      </c>
      <c r="B9" s="279" t="s">
        <v>34</v>
      </c>
      <c r="C9" s="285" t="s">
        <v>471</v>
      </c>
      <c r="D9" s="258" t="s">
        <v>35</v>
      </c>
      <c r="E9" s="259"/>
    </row>
    <row r="10" spans="1:5" s="22" customFormat="1" ht="15.75" customHeight="1" x14ac:dyDescent="0.2">
      <c r="A10" s="278"/>
      <c r="B10" s="280"/>
      <c r="C10" s="286"/>
      <c r="D10" s="232" t="s">
        <v>487</v>
      </c>
      <c r="E10" s="232" t="s">
        <v>523</v>
      </c>
    </row>
    <row r="11" spans="1:5" ht="30" x14ac:dyDescent="0.2">
      <c r="A11" s="167" t="s">
        <v>104</v>
      </c>
      <c r="B11" s="183" t="s">
        <v>182</v>
      </c>
      <c r="C11" s="168" t="e">
        <f>C12+C17+C22</f>
        <v>#REF!</v>
      </c>
      <c r="D11" s="168">
        <f>D12+D17+D22</f>
        <v>217</v>
      </c>
      <c r="E11" s="168">
        <f>E12+E17+E22</f>
        <v>227.00000000000003</v>
      </c>
    </row>
    <row r="12" spans="1:5" s="19" customFormat="1" ht="30" x14ac:dyDescent="0.2">
      <c r="A12" s="167" t="s">
        <v>482</v>
      </c>
      <c r="B12" s="183" t="s">
        <v>36</v>
      </c>
      <c r="C12" s="168" t="e">
        <f>C13+C15</f>
        <v>#REF!</v>
      </c>
      <c r="D12" s="168">
        <f>D13+D15</f>
        <v>217</v>
      </c>
      <c r="E12" s="168">
        <f>E13+E15</f>
        <v>227.00000000000003</v>
      </c>
    </row>
    <row r="13" spans="1:5" ht="42.75" x14ac:dyDescent="0.2">
      <c r="A13" s="177" t="s">
        <v>455</v>
      </c>
      <c r="B13" s="169" t="s">
        <v>37</v>
      </c>
      <c r="C13" s="170" t="e">
        <f>C14</f>
        <v>#REF!</v>
      </c>
      <c r="D13" s="170">
        <f>D14</f>
        <v>249.6</v>
      </c>
      <c r="E13" s="170">
        <f>E14</f>
        <v>261.10000000000002</v>
      </c>
    </row>
    <row r="14" spans="1:5" ht="42.75" x14ac:dyDescent="0.2">
      <c r="A14" s="173" t="s">
        <v>500</v>
      </c>
      <c r="B14" s="171" t="s">
        <v>38</v>
      </c>
      <c r="C14" s="172" t="e">
        <f>#REF!</f>
        <v>#REF!</v>
      </c>
      <c r="D14" s="172">
        <f>'9'!C16</f>
        <v>249.6</v>
      </c>
      <c r="E14" s="172">
        <f>'9'!D16</f>
        <v>261.10000000000002</v>
      </c>
    </row>
    <row r="15" spans="1:5" ht="42.75" x14ac:dyDescent="0.2">
      <c r="A15" s="173" t="s">
        <v>458</v>
      </c>
      <c r="B15" s="171" t="s">
        <v>39</v>
      </c>
      <c r="C15" s="172" t="e">
        <f>C16</f>
        <v>#REF!</v>
      </c>
      <c r="D15" s="172">
        <f>D16</f>
        <v>-32.6</v>
      </c>
      <c r="E15" s="172">
        <f>E16</f>
        <v>-34.1</v>
      </c>
    </row>
    <row r="16" spans="1:5" ht="42.75" x14ac:dyDescent="0.2">
      <c r="A16" s="173" t="s">
        <v>512</v>
      </c>
      <c r="B16" s="175" t="s">
        <v>41</v>
      </c>
      <c r="C16" s="176" t="e">
        <f>#REF!</f>
        <v>#REF!</v>
      </c>
      <c r="D16" s="176">
        <f>'9'!C17</f>
        <v>-32.6</v>
      </c>
      <c r="E16" s="176">
        <f>'9'!D17</f>
        <v>-34.1</v>
      </c>
    </row>
    <row r="17" spans="1:7" ht="45" hidden="1" x14ac:dyDescent="0.2">
      <c r="A17" s="167" t="s">
        <v>496</v>
      </c>
      <c r="B17" s="183" t="s">
        <v>42</v>
      </c>
      <c r="C17" s="168">
        <f>C18+C20</f>
        <v>0</v>
      </c>
      <c r="D17" s="168">
        <f>D18+D20</f>
        <v>0</v>
      </c>
      <c r="E17" s="168">
        <f>E18+E20</f>
        <v>0</v>
      </c>
    </row>
    <row r="18" spans="1:7" ht="42.75" hidden="1" x14ac:dyDescent="0.2">
      <c r="A18" s="177" t="s">
        <v>456</v>
      </c>
      <c r="B18" s="169" t="s">
        <v>43</v>
      </c>
      <c r="C18" s="170">
        <f>C19</f>
        <v>0</v>
      </c>
      <c r="D18" s="170">
        <f>D19</f>
        <v>0</v>
      </c>
      <c r="E18" s="170">
        <f>E19</f>
        <v>0</v>
      </c>
    </row>
    <row r="19" spans="1:7" ht="57" hidden="1" x14ac:dyDescent="0.2">
      <c r="A19" s="173" t="s">
        <v>457</v>
      </c>
      <c r="B19" s="171" t="s">
        <v>119</v>
      </c>
      <c r="C19" s="172">
        <v>0</v>
      </c>
      <c r="D19" s="172">
        <v>0</v>
      </c>
      <c r="E19" s="172">
        <v>0</v>
      </c>
    </row>
    <row r="20" spans="1:7" ht="57" hidden="1" x14ac:dyDescent="0.2">
      <c r="A20" s="173" t="s">
        <v>494</v>
      </c>
      <c r="B20" s="171" t="s">
        <v>44</v>
      </c>
      <c r="C20" s="172">
        <f>C21</f>
        <v>0</v>
      </c>
      <c r="D20" s="172">
        <f>D21</f>
        <v>0</v>
      </c>
      <c r="E20" s="172">
        <f>E21</f>
        <v>0</v>
      </c>
      <c r="G20" s="17" t="s">
        <v>90</v>
      </c>
    </row>
    <row r="21" spans="1:7" ht="57" hidden="1" x14ac:dyDescent="0.2">
      <c r="A21" s="174" t="s">
        <v>501</v>
      </c>
      <c r="B21" s="175" t="s">
        <v>120</v>
      </c>
      <c r="C21" s="176">
        <v>0</v>
      </c>
      <c r="D21" s="176">
        <v>0</v>
      </c>
      <c r="E21" s="176">
        <v>0</v>
      </c>
    </row>
    <row r="22" spans="1:7" ht="30" x14ac:dyDescent="0.2">
      <c r="A22" s="167" t="s">
        <v>495</v>
      </c>
      <c r="B22" s="183" t="s">
        <v>185</v>
      </c>
      <c r="C22" s="168" t="e">
        <f>C26+C27</f>
        <v>#REF!</v>
      </c>
      <c r="D22" s="168">
        <f>D26+D27</f>
        <v>0</v>
      </c>
      <c r="E22" s="168">
        <f>E26+E27</f>
        <v>0</v>
      </c>
    </row>
    <row r="23" spans="1:7" ht="14.25" x14ac:dyDescent="0.2">
      <c r="A23" s="177" t="s">
        <v>103</v>
      </c>
      <c r="B23" s="169" t="s">
        <v>186</v>
      </c>
      <c r="C23" s="170" t="e">
        <f t="shared" ref="C23:E25" si="0">C24</f>
        <v>#REF!</v>
      </c>
      <c r="D23" s="170">
        <f t="shared" si="0"/>
        <v>-24971.1</v>
      </c>
      <c r="E23" s="170">
        <f t="shared" si="0"/>
        <v>-34405.1</v>
      </c>
    </row>
    <row r="24" spans="1:7" ht="28.5" x14ac:dyDescent="0.2">
      <c r="A24" s="173" t="s">
        <v>497</v>
      </c>
      <c r="B24" s="171" t="s">
        <v>187</v>
      </c>
      <c r="C24" s="172" t="e">
        <f t="shared" si="0"/>
        <v>#REF!</v>
      </c>
      <c r="D24" s="172">
        <f t="shared" si="0"/>
        <v>-24971.1</v>
      </c>
      <c r="E24" s="172">
        <f t="shared" si="0"/>
        <v>-34405.1</v>
      </c>
    </row>
    <row r="25" spans="1:7" ht="28.5" x14ac:dyDescent="0.2">
      <c r="A25" s="173" t="s">
        <v>105</v>
      </c>
      <c r="B25" s="171" t="s">
        <v>188</v>
      </c>
      <c r="C25" s="172" t="e">
        <f t="shared" si="0"/>
        <v>#REF!</v>
      </c>
      <c r="D25" s="172">
        <f t="shared" si="0"/>
        <v>-24971.1</v>
      </c>
      <c r="E25" s="172">
        <f t="shared" si="0"/>
        <v>-34405.1</v>
      </c>
    </row>
    <row r="26" spans="1:7" ht="28.5" x14ac:dyDescent="0.2">
      <c r="A26" s="229" t="s">
        <v>502</v>
      </c>
      <c r="B26" s="171" t="s">
        <v>189</v>
      </c>
      <c r="C26" s="176" t="e">
        <f>-('[1]1'!C109+'[1]13'!C14)</f>
        <v>#REF!</v>
      </c>
      <c r="D26" s="176">
        <f>-('2'!C111+'11'!D13)</f>
        <v>-24971.1</v>
      </c>
      <c r="E26" s="176">
        <f>-('2'!D111+'11'!E13)</f>
        <v>-34405.1</v>
      </c>
    </row>
    <row r="27" spans="1:7" ht="14.25" x14ac:dyDescent="0.2">
      <c r="A27" s="229" t="s">
        <v>498</v>
      </c>
      <c r="B27" s="171" t="s">
        <v>190</v>
      </c>
      <c r="C27" s="170" t="e">
        <f t="shared" ref="C27:E29" si="1">C28</f>
        <v>#REF!</v>
      </c>
      <c r="D27" s="170">
        <f t="shared" si="1"/>
        <v>24971.1</v>
      </c>
      <c r="E27" s="170">
        <f t="shared" si="1"/>
        <v>34405.1</v>
      </c>
    </row>
    <row r="28" spans="1:7" ht="28.5" x14ac:dyDescent="0.2">
      <c r="A28" s="229" t="s">
        <v>106</v>
      </c>
      <c r="B28" s="171" t="s">
        <v>1</v>
      </c>
      <c r="C28" s="172" t="e">
        <f t="shared" si="1"/>
        <v>#REF!</v>
      </c>
      <c r="D28" s="172">
        <f t="shared" si="1"/>
        <v>24971.1</v>
      </c>
      <c r="E28" s="172">
        <f t="shared" si="1"/>
        <v>34405.1</v>
      </c>
    </row>
    <row r="29" spans="1:7" ht="28.5" x14ac:dyDescent="0.2">
      <c r="A29" s="229" t="s">
        <v>107</v>
      </c>
      <c r="B29" s="171" t="s">
        <v>191</v>
      </c>
      <c r="C29" s="172" t="e">
        <f t="shared" si="1"/>
        <v>#REF!</v>
      </c>
      <c r="D29" s="172">
        <f t="shared" si="1"/>
        <v>24971.1</v>
      </c>
      <c r="E29" s="172">
        <f t="shared" si="1"/>
        <v>34405.1</v>
      </c>
    </row>
    <row r="30" spans="1:7" ht="28.5" x14ac:dyDescent="0.25">
      <c r="A30" s="230" t="s">
        <v>503</v>
      </c>
      <c r="B30" s="178" t="s">
        <v>0</v>
      </c>
      <c r="C30" s="179" t="e">
        <f>'[1]8'!E292-'[1]13'!C16-'[1]13'!C21</f>
        <v>#REF!</v>
      </c>
      <c r="D30" s="179">
        <f>'6'!E279-'11'!D15-'11'!D21</f>
        <v>24971.1</v>
      </c>
      <c r="E30" s="179">
        <f>'6'!F279-'11'!E15-'11'!E21</f>
        <v>34405.1</v>
      </c>
      <c r="F30" s="205" t="s">
        <v>468</v>
      </c>
    </row>
    <row r="31" spans="1:7" ht="30" hidden="1" x14ac:dyDescent="0.2">
      <c r="A31" s="167" t="s">
        <v>499</v>
      </c>
      <c r="B31" s="226"/>
      <c r="C31" s="225"/>
      <c r="D31" s="227"/>
      <c r="E31" s="228"/>
      <c r="F31" s="17" t="s">
        <v>468</v>
      </c>
    </row>
    <row r="32" spans="1:7" x14ac:dyDescent="0.2">
      <c r="D32" s="21"/>
    </row>
  </sheetData>
  <mergeCells count="11">
    <mergeCell ref="A1:E1"/>
    <mergeCell ref="D9:E9"/>
    <mergeCell ref="A2:E2"/>
    <mergeCell ref="A7:E7"/>
    <mergeCell ref="A9:A10"/>
    <mergeCell ref="B9:B10"/>
    <mergeCell ref="C9:C10"/>
    <mergeCell ref="A3:E3"/>
    <mergeCell ref="A4:E4"/>
    <mergeCell ref="A5:E5"/>
    <mergeCell ref="D8:E8"/>
  </mergeCells>
  <pageMargins left="1.1811023622047245" right="0.19685039370078741" top="0.78740157480314965" bottom="0.19685039370078741" header="0.11811023622047245" footer="0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view="pageBreakPreview" topLeftCell="A77" zoomScale="60" zoomScaleNormal="100" workbookViewId="0">
      <selection activeCell="D77" sqref="D77:D78"/>
    </sheetView>
  </sheetViews>
  <sheetFormatPr defaultRowHeight="12.75" x14ac:dyDescent="0.2"/>
  <cols>
    <col min="1" max="1" width="62.28515625" style="7" customWidth="1"/>
    <col min="2" max="2" width="22.5703125" style="8" customWidth="1"/>
    <col min="3" max="3" width="11.28515625" style="8" customWidth="1"/>
    <col min="4" max="4" width="11.28515625" style="7" customWidth="1"/>
    <col min="5" max="16384" width="9.140625" style="7"/>
  </cols>
  <sheetData>
    <row r="1" spans="1:4" s="25" customFormat="1" ht="13.5" customHeight="1" x14ac:dyDescent="0.25">
      <c r="A1" s="248" t="s">
        <v>486</v>
      </c>
      <c r="B1" s="248"/>
      <c r="C1" s="248"/>
      <c r="D1" s="248"/>
    </row>
    <row r="2" spans="1:4" s="25" customFormat="1" ht="13.5" customHeight="1" x14ac:dyDescent="0.25">
      <c r="A2" s="248" t="str">
        <f>'1'!A2:C2</f>
        <v>к  решению Думы Прибрежнинского сельского поселения</v>
      </c>
      <c r="B2" s="248"/>
      <c r="C2" s="248"/>
      <c r="D2" s="248"/>
    </row>
    <row r="3" spans="1:4" s="25" customFormat="1" ht="13.5" customHeight="1" x14ac:dyDescent="0.25">
      <c r="A3" s="248" t="str">
        <f>'1'!A3:C3</f>
        <v xml:space="preserve"> «О бюджете Прибрежнинского сельского поселения</v>
      </c>
      <c r="B3" s="248"/>
      <c r="C3" s="248"/>
      <c r="D3" s="248"/>
    </row>
    <row r="4" spans="1:4" s="25" customFormat="1" ht="15" x14ac:dyDescent="0.25">
      <c r="A4" s="248" t="str">
        <f>'1'!A4:C4</f>
        <v>на 2023 год и на плановый период 2024 и 2025 годов»</v>
      </c>
      <c r="B4" s="248"/>
      <c r="C4" s="248"/>
      <c r="D4" s="248"/>
    </row>
    <row r="5" spans="1:4" s="25" customFormat="1" ht="15" x14ac:dyDescent="0.25">
      <c r="A5" s="248" t="str">
        <f>'1'!A5:C5</f>
        <v xml:space="preserve"> №  от  .12.2022г.</v>
      </c>
      <c r="B5" s="248"/>
      <c r="C5" s="248"/>
      <c r="D5" s="248"/>
    </row>
    <row r="6" spans="1:4" s="25" customFormat="1" ht="15" x14ac:dyDescent="0.25">
      <c r="A6" s="37"/>
      <c r="B6" s="38"/>
      <c r="C6" s="38"/>
      <c r="D6" s="194"/>
    </row>
    <row r="7" spans="1:4" s="25" customFormat="1" ht="30.75" customHeight="1" x14ac:dyDescent="0.25">
      <c r="A7" s="249" t="s">
        <v>522</v>
      </c>
      <c r="B7" s="249"/>
      <c r="C7" s="249"/>
      <c r="D7" s="249"/>
    </row>
    <row r="8" spans="1:4" x14ac:dyDescent="0.2">
      <c r="A8" s="39"/>
      <c r="B8" s="39"/>
      <c r="C8" s="254" t="s">
        <v>56</v>
      </c>
      <c r="D8" s="254"/>
    </row>
    <row r="9" spans="1:4" ht="19.5" customHeight="1" x14ac:dyDescent="0.2">
      <c r="A9" s="250" t="s">
        <v>57</v>
      </c>
      <c r="B9" s="251" t="s">
        <v>58</v>
      </c>
      <c r="C9" s="252" t="s">
        <v>116</v>
      </c>
      <c r="D9" s="253"/>
    </row>
    <row r="10" spans="1:4" ht="15.75" customHeight="1" x14ac:dyDescent="0.2">
      <c r="A10" s="250"/>
      <c r="B10" s="251"/>
      <c r="C10" s="193" t="s">
        <v>487</v>
      </c>
      <c r="D10" s="193" t="s">
        <v>523</v>
      </c>
    </row>
    <row r="11" spans="1:4" ht="15.75" customHeight="1" x14ac:dyDescent="0.2">
      <c r="A11" s="186"/>
      <c r="B11" s="187"/>
      <c r="C11" s="42">
        <f>C111</f>
        <v>24721.5</v>
      </c>
      <c r="D11" s="42">
        <f>D111</f>
        <v>34144</v>
      </c>
    </row>
    <row r="12" spans="1:4" x14ac:dyDescent="0.2">
      <c r="A12" s="43" t="s">
        <v>59</v>
      </c>
      <c r="B12" s="43" t="s">
        <v>93</v>
      </c>
      <c r="C12" s="44">
        <f>C13+C30+C32+C40+C43+C48+C55+C68+C65+C20</f>
        <v>5867.1</v>
      </c>
      <c r="D12" s="44">
        <f>D13+D30+D32+D40+D43+D48+D55+D68+D65+D20</f>
        <v>6147</v>
      </c>
    </row>
    <row r="13" spans="1:4" x14ac:dyDescent="0.2">
      <c r="A13" s="45" t="s">
        <v>60</v>
      </c>
      <c r="B13" s="45" t="s">
        <v>61</v>
      </c>
      <c r="C13" s="46">
        <f>C14</f>
        <v>1723.8000000000002</v>
      </c>
      <c r="D13" s="46">
        <f>D14</f>
        <v>1794.4999999999998</v>
      </c>
    </row>
    <row r="14" spans="1:4" x14ac:dyDescent="0.2">
      <c r="A14" s="47" t="s">
        <v>94</v>
      </c>
      <c r="B14" s="48" t="s">
        <v>62</v>
      </c>
      <c r="C14" s="49">
        <f>C15+C16+C17+C18+C19</f>
        <v>1723.8000000000002</v>
      </c>
      <c r="D14" s="49">
        <f>D15+D16+D17+D18+D19</f>
        <v>1794.4999999999998</v>
      </c>
    </row>
    <row r="15" spans="1:4" ht="63.75" x14ac:dyDescent="0.2">
      <c r="A15" s="50" t="s">
        <v>279</v>
      </c>
      <c r="B15" s="51" t="s">
        <v>63</v>
      </c>
      <c r="C15" s="52">
        <v>1711.9</v>
      </c>
      <c r="D15" s="52">
        <v>1782.1</v>
      </c>
    </row>
    <row r="16" spans="1:4" ht="89.25" x14ac:dyDescent="0.2">
      <c r="A16" s="50" t="s">
        <v>280</v>
      </c>
      <c r="B16" s="51" t="s">
        <v>170</v>
      </c>
      <c r="C16" s="52">
        <v>5.4</v>
      </c>
      <c r="D16" s="52">
        <v>5.6</v>
      </c>
    </row>
    <row r="17" spans="1:4" ht="38.25" x14ac:dyDescent="0.2">
      <c r="A17" s="50" t="s">
        <v>114</v>
      </c>
      <c r="B17" s="51" t="s">
        <v>112</v>
      </c>
      <c r="C17" s="52">
        <v>2.2000000000000002</v>
      </c>
      <c r="D17" s="52">
        <v>2.2999999999999998</v>
      </c>
    </row>
    <row r="18" spans="1:4" ht="76.5" hidden="1" x14ac:dyDescent="0.2">
      <c r="A18" s="50" t="s">
        <v>115</v>
      </c>
      <c r="B18" s="51" t="s">
        <v>113</v>
      </c>
      <c r="C18" s="52">
        <v>0</v>
      </c>
      <c r="D18" s="52">
        <v>0</v>
      </c>
    </row>
    <row r="19" spans="1:4" ht="76.5" x14ac:dyDescent="0.2">
      <c r="A19" s="50" t="s">
        <v>571</v>
      </c>
      <c r="B19" s="51" t="s">
        <v>572</v>
      </c>
      <c r="C19" s="52">
        <v>4.3</v>
      </c>
      <c r="D19" s="52">
        <v>4.5</v>
      </c>
    </row>
    <row r="20" spans="1:4" ht="25.5" x14ac:dyDescent="0.2">
      <c r="A20" s="45" t="s">
        <v>121</v>
      </c>
      <c r="B20" s="45" t="s">
        <v>122</v>
      </c>
      <c r="C20" s="46">
        <f>C21</f>
        <v>2131.5</v>
      </c>
      <c r="D20" s="46">
        <f>D21</f>
        <v>2250.7000000000003</v>
      </c>
    </row>
    <row r="21" spans="1:4" ht="25.5" x14ac:dyDescent="0.2">
      <c r="A21" s="53" t="s">
        <v>123</v>
      </c>
      <c r="B21" s="99" t="s">
        <v>124</v>
      </c>
      <c r="C21" s="54">
        <f>C22+C24+C26+C28</f>
        <v>2131.5</v>
      </c>
      <c r="D21" s="54">
        <f>D22+D24+D26+D28</f>
        <v>2250.7000000000003</v>
      </c>
    </row>
    <row r="22" spans="1:4" ht="63.75" x14ac:dyDescent="0.2">
      <c r="A22" s="53" t="s">
        <v>171</v>
      </c>
      <c r="B22" s="99" t="s">
        <v>125</v>
      </c>
      <c r="C22" s="54">
        <f>C23</f>
        <v>1016.9</v>
      </c>
      <c r="D22" s="54">
        <f>D23</f>
        <v>1076.4000000000001</v>
      </c>
    </row>
    <row r="23" spans="1:4" ht="89.25" x14ac:dyDescent="0.2">
      <c r="A23" s="55" t="s">
        <v>373</v>
      </c>
      <c r="B23" s="100" t="s">
        <v>374</v>
      </c>
      <c r="C23" s="56">
        <v>1016.9</v>
      </c>
      <c r="D23" s="56">
        <v>1076.4000000000001</v>
      </c>
    </row>
    <row r="24" spans="1:4" ht="76.5" x14ac:dyDescent="0.2">
      <c r="A24" s="53" t="s">
        <v>172</v>
      </c>
      <c r="B24" s="99" t="s">
        <v>126</v>
      </c>
      <c r="C24" s="57">
        <f>C25</f>
        <v>7</v>
      </c>
      <c r="D24" s="57">
        <f>D25</f>
        <v>7.2</v>
      </c>
    </row>
    <row r="25" spans="1:4" ht="102" x14ac:dyDescent="0.2">
      <c r="A25" s="55" t="s">
        <v>375</v>
      </c>
      <c r="B25" s="100" t="s">
        <v>376</v>
      </c>
      <c r="C25" s="56">
        <v>7</v>
      </c>
      <c r="D25" s="56">
        <v>7.2</v>
      </c>
    </row>
    <row r="26" spans="1:4" ht="63.75" x14ac:dyDescent="0.2">
      <c r="A26" s="53" t="s">
        <v>377</v>
      </c>
      <c r="B26" s="99" t="s">
        <v>127</v>
      </c>
      <c r="C26" s="57">
        <f>C27</f>
        <v>1240.8</v>
      </c>
      <c r="D26" s="57">
        <f>D27</f>
        <v>1299.7</v>
      </c>
    </row>
    <row r="27" spans="1:4" ht="89.25" x14ac:dyDescent="0.2">
      <c r="A27" s="55" t="s">
        <v>378</v>
      </c>
      <c r="B27" s="100" t="s">
        <v>379</v>
      </c>
      <c r="C27" s="56">
        <v>1240.8</v>
      </c>
      <c r="D27" s="56">
        <v>1299.7</v>
      </c>
    </row>
    <row r="28" spans="1:4" ht="63.75" x14ac:dyDescent="0.2">
      <c r="A28" s="53" t="s">
        <v>173</v>
      </c>
      <c r="B28" s="99" t="s">
        <v>128</v>
      </c>
      <c r="C28" s="57">
        <f>C29</f>
        <v>-133.19999999999999</v>
      </c>
      <c r="D28" s="57">
        <f>D29</f>
        <v>-132.6</v>
      </c>
    </row>
    <row r="29" spans="1:4" ht="89.25" x14ac:dyDescent="0.2">
      <c r="A29" s="55" t="s">
        <v>380</v>
      </c>
      <c r="B29" s="100" t="s">
        <v>381</v>
      </c>
      <c r="C29" s="56">
        <v>-133.19999999999999</v>
      </c>
      <c r="D29" s="56">
        <v>-132.6</v>
      </c>
    </row>
    <row r="30" spans="1:4" x14ac:dyDescent="0.2">
      <c r="A30" s="45" t="s">
        <v>95</v>
      </c>
      <c r="B30" s="45" t="s">
        <v>64</v>
      </c>
      <c r="C30" s="46">
        <f>C31</f>
        <v>788.4</v>
      </c>
      <c r="D30" s="46">
        <f>D31</f>
        <v>788.4</v>
      </c>
    </row>
    <row r="31" spans="1:4" x14ac:dyDescent="0.2">
      <c r="A31" s="58" t="s">
        <v>96</v>
      </c>
      <c r="B31" s="51" t="s">
        <v>65</v>
      </c>
      <c r="C31" s="52">
        <v>788.4</v>
      </c>
      <c r="D31" s="52">
        <v>788.4</v>
      </c>
    </row>
    <row r="32" spans="1:4" x14ac:dyDescent="0.2">
      <c r="A32" s="45" t="s">
        <v>97</v>
      </c>
      <c r="B32" s="45" t="s">
        <v>66</v>
      </c>
      <c r="C32" s="46">
        <f>C33+C35</f>
        <v>1076</v>
      </c>
      <c r="D32" s="46">
        <f>D33+D35</f>
        <v>1166</v>
      </c>
    </row>
    <row r="33" spans="1:4" x14ac:dyDescent="0.2">
      <c r="A33" s="59" t="s">
        <v>98</v>
      </c>
      <c r="B33" s="60" t="s">
        <v>67</v>
      </c>
      <c r="C33" s="49">
        <f>C34</f>
        <v>500</v>
      </c>
      <c r="D33" s="49">
        <f>D34</f>
        <v>550</v>
      </c>
    </row>
    <row r="34" spans="1:4" ht="38.25" x14ac:dyDescent="0.2">
      <c r="A34" s="61" t="s">
        <v>281</v>
      </c>
      <c r="B34" s="60" t="s">
        <v>99</v>
      </c>
      <c r="C34" s="62">
        <v>500</v>
      </c>
      <c r="D34" s="62">
        <v>550</v>
      </c>
    </row>
    <row r="35" spans="1:4" x14ac:dyDescent="0.2">
      <c r="A35" s="63" t="s">
        <v>68</v>
      </c>
      <c r="B35" s="45" t="s">
        <v>69</v>
      </c>
      <c r="C35" s="46">
        <f>C36+C38</f>
        <v>576</v>
      </c>
      <c r="D35" s="46">
        <f>D36+D38</f>
        <v>616</v>
      </c>
    </row>
    <row r="36" spans="1:4" x14ac:dyDescent="0.2">
      <c r="A36" s="47" t="s">
        <v>196</v>
      </c>
      <c r="B36" s="48" t="s">
        <v>282</v>
      </c>
      <c r="C36" s="64">
        <f>C37</f>
        <v>460</v>
      </c>
      <c r="D36" s="64">
        <f>D37</f>
        <v>500</v>
      </c>
    </row>
    <row r="37" spans="1:4" ht="25.5" x14ac:dyDescent="0.2">
      <c r="A37" s="50" t="s">
        <v>197</v>
      </c>
      <c r="B37" s="60" t="s">
        <v>198</v>
      </c>
      <c r="C37" s="52">
        <v>460</v>
      </c>
      <c r="D37" s="52">
        <v>500</v>
      </c>
    </row>
    <row r="38" spans="1:4" x14ac:dyDescent="0.2">
      <c r="A38" s="47" t="s">
        <v>192</v>
      </c>
      <c r="B38" s="48" t="s">
        <v>193</v>
      </c>
      <c r="C38" s="64">
        <f>C39</f>
        <v>116</v>
      </c>
      <c r="D38" s="64">
        <f>D39</f>
        <v>116</v>
      </c>
    </row>
    <row r="39" spans="1:4" ht="25.5" x14ac:dyDescent="0.2">
      <c r="A39" s="50" t="s">
        <v>194</v>
      </c>
      <c r="B39" s="51" t="s">
        <v>195</v>
      </c>
      <c r="C39" s="52">
        <v>116</v>
      </c>
      <c r="D39" s="52">
        <v>116</v>
      </c>
    </row>
    <row r="40" spans="1:4" x14ac:dyDescent="0.2">
      <c r="A40" s="45" t="s">
        <v>100</v>
      </c>
      <c r="B40" s="45" t="s">
        <v>70</v>
      </c>
      <c r="C40" s="46">
        <f>C41</f>
        <v>67.400000000000006</v>
      </c>
      <c r="D40" s="46">
        <f>D41</f>
        <v>67.400000000000006</v>
      </c>
    </row>
    <row r="41" spans="1:4" ht="38.25" x14ac:dyDescent="0.2">
      <c r="A41" s="59" t="s">
        <v>71</v>
      </c>
      <c r="B41" s="65" t="s">
        <v>181</v>
      </c>
      <c r="C41" s="64">
        <f>C42</f>
        <v>67.400000000000006</v>
      </c>
      <c r="D41" s="64">
        <f>D42</f>
        <v>67.400000000000006</v>
      </c>
    </row>
    <row r="42" spans="1:4" ht="51" x14ac:dyDescent="0.2">
      <c r="A42" s="61" t="s">
        <v>54</v>
      </c>
      <c r="B42" s="60" t="s">
        <v>180</v>
      </c>
      <c r="C42" s="52">
        <v>67.400000000000006</v>
      </c>
      <c r="D42" s="52">
        <v>67.400000000000006</v>
      </c>
    </row>
    <row r="43" spans="1:4" ht="38.25" hidden="1" x14ac:dyDescent="0.2">
      <c r="A43" s="45" t="s">
        <v>101</v>
      </c>
      <c r="B43" s="45" t="s">
        <v>72</v>
      </c>
      <c r="C43" s="46">
        <f>C44</f>
        <v>0</v>
      </c>
      <c r="D43" s="46">
        <f>D44</f>
        <v>0</v>
      </c>
    </row>
    <row r="44" spans="1:4" ht="76.5" hidden="1" x14ac:dyDescent="0.2">
      <c r="A44" s="218" t="s">
        <v>321</v>
      </c>
      <c r="B44" s="48" t="s">
        <v>73</v>
      </c>
      <c r="C44" s="49">
        <f>C45+C46+C47</f>
        <v>0</v>
      </c>
      <c r="D44" s="49">
        <f>D45+D46+D47</f>
        <v>0</v>
      </c>
    </row>
    <row r="45" spans="1:4" ht="63.75" hidden="1" x14ac:dyDescent="0.2">
      <c r="A45" s="66" t="s">
        <v>278</v>
      </c>
      <c r="B45" s="51" t="s">
        <v>199</v>
      </c>
      <c r="C45" s="62">
        <v>0</v>
      </c>
      <c r="D45" s="62">
        <v>0</v>
      </c>
    </row>
    <row r="46" spans="1:4" ht="51" hidden="1" x14ac:dyDescent="0.2">
      <c r="A46" s="74" t="s">
        <v>288</v>
      </c>
      <c r="B46" s="67" t="s">
        <v>55</v>
      </c>
      <c r="C46" s="52">
        <v>0</v>
      </c>
      <c r="D46" s="52">
        <v>0</v>
      </c>
    </row>
    <row r="47" spans="1:4" ht="25.5" hidden="1" x14ac:dyDescent="0.2">
      <c r="A47" s="74" t="s">
        <v>331</v>
      </c>
      <c r="B47" s="67" t="s">
        <v>330</v>
      </c>
      <c r="C47" s="52">
        <v>0</v>
      </c>
      <c r="D47" s="52">
        <v>0</v>
      </c>
    </row>
    <row r="48" spans="1:4" ht="25.5" x14ac:dyDescent="0.2">
      <c r="A48" s="45" t="s">
        <v>74</v>
      </c>
      <c r="B48" s="45" t="s">
        <v>75</v>
      </c>
      <c r="C48" s="46">
        <f>C49+C52</f>
        <v>80</v>
      </c>
      <c r="D48" s="46">
        <f>D49+D52</f>
        <v>80</v>
      </c>
    </row>
    <row r="49" spans="1:4" x14ac:dyDescent="0.2">
      <c r="A49" s="68" t="s">
        <v>2</v>
      </c>
      <c r="B49" s="48" t="s">
        <v>3</v>
      </c>
      <c r="C49" s="64">
        <f>C50</f>
        <v>80</v>
      </c>
      <c r="D49" s="64">
        <f>D50</f>
        <v>80</v>
      </c>
    </row>
    <row r="50" spans="1:4" x14ac:dyDescent="0.2">
      <c r="A50" s="68" t="s">
        <v>4</v>
      </c>
      <c r="B50" s="48" t="s">
        <v>5</v>
      </c>
      <c r="C50" s="64">
        <f>C51</f>
        <v>80</v>
      </c>
      <c r="D50" s="64">
        <f>D51</f>
        <v>80</v>
      </c>
    </row>
    <row r="51" spans="1:4" ht="25.5" x14ac:dyDescent="0.2">
      <c r="A51" s="58" t="s">
        <v>6</v>
      </c>
      <c r="B51" s="51" t="s">
        <v>7</v>
      </c>
      <c r="C51" s="52">
        <v>80</v>
      </c>
      <c r="D51" s="52">
        <v>80</v>
      </c>
    </row>
    <row r="52" spans="1:4" hidden="1" x14ac:dyDescent="0.2">
      <c r="A52" s="70" t="s">
        <v>9</v>
      </c>
      <c r="B52" s="48" t="s">
        <v>10</v>
      </c>
      <c r="C52" s="64">
        <f>C53</f>
        <v>0</v>
      </c>
      <c r="D52" s="64">
        <f>D53</f>
        <v>0</v>
      </c>
    </row>
    <row r="53" spans="1:4" hidden="1" x14ac:dyDescent="0.2">
      <c r="A53" s="70" t="s">
        <v>11</v>
      </c>
      <c r="B53" s="48" t="s">
        <v>12</v>
      </c>
      <c r="C53" s="64">
        <f>C54</f>
        <v>0</v>
      </c>
      <c r="D53" s="64">
        <f>D54</f>
        <v>0</v>
      </c>
    </row>
    <row r="54" spans="1:4" hidden="1" x14ac:dyDescent="0.2">
      <c r="A54" s="58" t="s">
        <v>13</v>
      </c>
      <c r="B54" s="51" t="s">
        <v>14</v>
      </c>
      <c r="C54" s="52">
        <v>0</v>
      </c>
      <c r="D54" s="52">
        <v>0</v>
      </c>
    </row>
    <row r="55" spans="1:4" ht="25.5" hidden="1" x14ac:dyDescent="0.2">
      <c r="A55" s="45" t="s">
        <v>76</v>
      </c>
      <c r="B55" s="45" t="s">
        <v>77</v>
      </c>
      <c r="C55" s="46">
        <f>C56+C62</f>
        <v>0</v>
      </c>
      <c r="D55" s="46">
        <f>D56+D62</f>
        <v>0</v>
      </c>
    </row>
    <row r="56" spans="1:4" ht="76.5" hidden="1" x14ac:dyDescent="0.2">
      <c r="A56" s="71" t="s">
        <v>15</v>
      </c>
      <c r="B56" s="72" t="s">
        <v>16</v>
      </c>
      <c r="C56" s="73">
        <f>C57</f>
        <v>0</v>
      </c>
      <c r="D56" s="73">
        <f>D57</f>
        <v>0</v>
      </c>
    </row>
    <row r="57" spans="1:4" ht="76.5" hidden="1" x14ac:dyDescent="0.2">
      <c r="A57" s="71" t="s">
        <v>17</v>
      </c>
      <c r="B57" s="72" t="s">
        <v>18</v>
      </c>
      <c r="C57" s="73">
        <f>C58+C59+C60+C61</f>
        <v>0</v>
      </c>
      <c r="D57" s="73">
        <f>D58+D59+D60+D61</f>
        <v>0</v>
      </c>
    </row>
    <row r="58" spans="1:4" ht="63.75" hidden="1" x14ac:dyDescent="0.2">
      <c r="A58" s="74" t="s">
        <v>183</v>
      </c>
      <c r="B58" s="67" t="s">
        <v>20</v>
      </c>
      <c r="C58" s="75">
        <v>0</v>
      </c>
      <c r="D58" s="75">
        <v>0</v>
      </c>
    </row>
    <row r="59" spans="1:4" ht="63.75" hidden="1" x14ac:dyDescent="0.2">
      <c r="A59" s="74" t="s">
        <v>19</v>
      </c>
      <c r="B59" s="67" t="s">
        <v>22</v>
      </c>
      <c r="C59" s="75">
        <v>0</v>
      </c>
      <c r="D59" s="75">
        <v>0</v>
      </c>
    </row>
    <row r="60" spans="1:4" ht="76.5" hidden="1" x14ac:dyDescent="0.2">
      <c r="A60" s="74" t="s">
        <v>184</v>
      </c>
      <c r="B60" s="67" t="s">
        <v>23</v>
      </c>
      <c r="C60" s="75">
        <v>0</v>
      </c>
      <c r="D60" s="75">
        <v>0</v>
      </c>
    </row>
    <row r="61" spans="1:4" ht="76.5" hidden="1" x14ac:dyDescent="0.2">
      <c r="A61" s="74" t="s">
        <v>21</v>
      </c>
      <c r="B61" s="67" t="s">
        <v>24</v>
      </c>
      <c r="C61" s="75">
        <v>0</v>
      </c>
      <c r="D61" s="75">
        <v>0</v>
      </c>
    </row>
    <row r="62" spans="1:4" ht="63.75" hidden="1" x14ac:dyDescent="0.2">
      <c r="A62" s="71" t="s">
        <v>78</v>
      </c>
      <c r="B62" s="72" t="s">
        <v>140</v>
      </c>
      <c r="C62" s="76">
        <f>C63</f>
        <v>0</v>
      </c>
      <c r="D62" s="76">
        <f>D63</f>
        <v>0</v>
      </c>
    </row>
    <row r="63" spans="1:4" ht="38.25" hidden="1" x14ac:dyDescent="0.2">
      <c r="A63" s="74" t="s">
        <v>283</v>
      </c>
      <c r="B63" s="67" t="s">
        <v>284</v>
      </c>
      <c r="C63" s="77">
        <f>C64</f>
        <v>0</v>
      </c>
      <c r="D63" s="77">
        <f>D64</f>
        <v>0</v>
      </c>
    </row>
    <row r="64" spans="1:4" ht="38.25" hidden="1" x14ac:dyDescent="0.2">
      <c r="A64" s="74" t="s">
        <v>285</v>
      </c>
      <c r="B64" s="67" t="s">
        <v>200</v>
      </c>
      <c r="C64" s="77">
        <v>0</v>
      </c>
      <c r="D64" s="77">
        <v>0</v>
      </c>
    </row>
    <row r="65" spans="1:4" hidden="1" x14ac:dyDescent="0.2">
      <c r="A65" s="45" t="s">
        <v>46</v>
      </c>
      <c r="B65" s="45" t="s">
        <v>47</v>
      </c>
      <c r="C65" s="78">
        <f>C66</f>
        <v>0</v>
      </c>
      <c r="D65" s="78">
        <f>D66</f>
        <v>0</v>
      </c>
    </row>
    <row r="66" spans="1:4" ht="63.75" hidden="1" x14ac:dyDescent="0.2">
      <c r="A66" s="192" t="s">
        <v>426</v>
      </c>
      <c r="B66" s="48" t="s">
        <v>428</v>
      </c>
      <c r="C66" s="64">
        <f>C67</f>
        <v>0</v>
      </c>
      <c r="D66" s="64">
        <f>D67</f>
        <v>0</v>
      </c>
    </row>
    <row r="67" spans="1:4" ht="114.75" hidden="1" x14ac:dyDescent="0.2">
      <c r="A67" s="69" t="s">
        <v>427</v>
      </c>
      <c r="B67" s="51" t="s">
        <v>429</v>
      </c>
      <c r="C67" s="52">
        <v>0</v>
      </c>
      <c r="D67" s="52">
        <v>0</v>
      </c>
    </row>
    <row r="68" spans="1:4" hidden="1" x14ac:dyDescent="0.2">
      <c r="A68" s="45" t="s">
        <v>51</v>
      </c>
      <c r="B68" s="45" t="s">
        <v>52</v>
      </c>
      <c r="C68" s="46">
        <f>C69+C71</f>
        <v>0</v>
      </c>
      <c r="D68" s="46">
        <f>D69+D71</f>
        <v>0</v>
      </c>
    </row>
    <row r="69" spans="1:4" hidden="1" x14ac:dyDescent="0.2">
      <c r="A69" s="47" t="s">
        <v>25</v>
      </c>
      <c r="B69" s="48" t="s">
        <v>26</v>
      </c>
      <c r="C69" s="64">
        <f>C70</f>
        <v>0</v>
      </c>
      <c r="D69" s="64">
        <f>D70</f>
        <v>0</v>
      </c>
    </row>
    <row r="70" spans="1:4" hidden="1" x14ac:dyDescent="0.2">
      <c r="A70" s="50" t="s">
        <v>8</v>
      </c>
      <c r="B70" s="51" t="s">
        <v>27</v>
      </c>
      <c r="C70" s="52">
        <v>0</v>
      </c>
      <c r="D70" s="52">
        <v>0</v>
      </c>
    </row>
    <row r="71" spans="1:4" hidden="1" x14ac:dyDescent="0.2">
      <c r="A71" s="50" t="s">
        <v>463</v>
      </c>
      <c r="B71" s="48" t="s">
        <v>464</v>
      </c>
      <c r="C71" s="64">
        <f>C72</f>
        <v>0</v>
      </c>
      <c r="D71" s="64">
        <f>D72</f>
        <v>0</v>
      </c>
    </row>
    <row r="72" spans="1:4" ht="25.5" hidden="1" x14ac:dyDescent="0.2">
      <c r="A72" s="50" t="s">
        <v>462</v>
      </c>
      <c r="B72" s="51" t="s">
        <v>461</v>
      </c>
      <c r="C72" s="52">
        <v>0</v>
      </c>
      <c r="D72" s="52">
        <v>0</v>
      </c>
    </row>
    <row r="73" spans="1:4" x14ac:dyDescent="0.2">
      <c r="A73" s="43" t="s">
        <v>102</v>
      </c>
      <c r="B73" s="80" t="s">
        <v>79</v>
      </c>
      <c r="C73" s="44">
        <f>C74+C107+C109</f>
        <v>18854.400000000001</v>
      </c>
      <c r="D73" s="44">
        <f>D74+D107+D109</f>
        <v>27997</v>
      </c>
    </row>
    <row r="74" spans="1:4" ht="25.5" x14ac:dyDescent="0.2">
      <c r="A74" s="45" t="s">
        <v>175</v>
      </c>
      <c r="B74" s="45" t="s">
        <v>108</v>
      </c>
      <c r="C74" s="46">
        <f>C75+C79+C97+C104</f>
        <v>18854.400000000001</v>
      </c>
      <c r="D74" s="46">
        <f>D75+D79+D97+D104</f>
        <v>27997</v>
      </c>
    </row>
    <row r="75" spans="1:4" ht="25.5" x14ac:dyDescent="0.2">
      <c r="A75" s="47" t="s">
        <v>80</v>
      </c>
      <c r="B75" s="81" t="s">
        <v>352</v>
      </c>
      <c r="C75" s="82">
        <f>C76+C77+C78</f>
        <v>17356.5</v>
      </c>
      <c r="D75" s="82">
        <f>D76+D77+D78</f>
        <v>18087.900000000001</v>
      </c>
    </row>
    <row r="76" spans="1:4" ht="38.25" hidden="1" x14ac:dyDescent="0.2">
      <c r="A76" s="190" t="s">
        <v>386</v>
      </c>
      <c r="B76" s="84" t="s">
        <v>350</v>
      </c>
      <c r="C76" s="85">
        <v>0</v>
      </c>
      <c r="D76" s="85">
        <v>0</v>
      </c>
    </row>
    <row r="77" spans="1:4" ht="25.5" x14ac:dyDescent="0.2">
      <c r="A77" s="191" t="s">
        <v>387</v>
      </c>
      <c r="B77" s="84" t="s">
        <v>351</v>
      </c>
      <c r="C77" s="85">
        <v>300</v>
      </c>
      <c r="D77" s="85">
        <v>360</v>
      </c>
    </row>
    <row r="78" spans="1:4" ht="25.5" x14ac:dyDescent="0.2">
      <c r="A78" s="190" t="s">
        <v>388</v>
      </c>
      <c r="B78" s="84" t="s">
        <v>389</v>
      </c>
      <c r="C78" s="85">
        <v>17056.5</v>
      </c>
      <c r="D78" s="85">
        <f>17255.5+472.4</f>
        <v>17727.900000000001</v>
      </c>
    </row>
    <row r="79" spans="1:4" ht="25.5" x14ac:dyDescent="0.2">
      <c r="A79" s="189" t="s">
        <v>287</v>
      </c>
      <c r="B79" s="87" t="s">
        <v>355</v>
      </c>
      <c r="C79" s="88">
        <f>C80+C84+C86+C90+C88+C82</f>
        <v>471.7</v>
      </c>
      <c r="D79" s="88">
        <f>D80+D84+D86+D90+D88+D82</f>
        <v>8545</v>
      </c>
    </row>
    <row r="80" spans="1:4" ht="38.25" hidden="1" x14ac:dyDescent="0.2">
      <c r="A80" s="89" t="s">
        <v>430</v>
      </c>
      <c r="B80" s="81" t="s">
        <v>431</v>
      </c>
      <c r="C80" s="90">
        <f>C81</f>
        <v>0</v>
      </c>
      <c r="D80" s="90">
        <f>D81</f>
        <v>0</v>
      </c>
    </row>
    <row r="81" spans="1:4" ht="51" hidden="1" x14ac:dyDescent="0.2">
      <c r="A81" s="91" t="s">
        <v>289</v>
      </c>
      <c r="B81" s="84" t="s">
        <v>432</v>
      </c>
      <c r="C81" s="85">
        <v>0</v>
      </c>
      <c r="D81" s="85">
        <v>0</v>
      </c>
    </row>
    <row r="82" spans="1:4" ht="38.25" hidden="1" x14ac:dyDescent="0.2">
      <c r="A82" s="47" t="s">
        <v>559</v>
      </c>
      <c r="B82" s="81" t="s">
        <v>560</v>
      </c>
      <c r="C82" s="90">
        <f>C83</f>
        <v>0</v>
      </c>
      <c r="D82" s="90">
        <f>D83</f>
        <v>0</v>
      </c>
    </row>
    <row r="83" spans="1:4" ht="51" hidden="1" x14ac:dyDescent="0.2">
      <c r="A83" s="50" t="s">
        <v>561</v>
      </c>
      <c r="B83" s="84" t="s">
        <v>562</v>
      </c>
      <c r="C83" s="85"/>
      <c r="D83" s="85"/>
    </row>
    <row r="84" spans="1:4" ht="25.5" hidden="1" x14ac:dyDescent="0.2">
      <c r="A84" s="47" t="s">
        <v>422</v>
      </c>
      <c r="B84" s="81" t="s">
        <v>421</v>
      </c>
      <c r="C84" s="90">
        <f>C85</f>
        <v>0</v>
      </c>
      <c r="D84" s="90">
        <f>D85</f>
        <v>0</v>
      </c>
    </row>
    <row r="85" spans="1:4" ht="25.5" hidden="1" x14ac:dyDescent="0.2">
      <c r="A85" s="50" t="s">
        <v>465</v>
      </c>
      <c r="B85" s="84" t="s">
        <v>423</v>
      </c>
      <c r="C85" s="85">
        <v>0</v>
      </c>
      <c r="D85" s="85">
        <v>0</v>
      </c>
    </row>
    <row r="86" spans="1:4" ht="25.5" hidden="1" x14ac:dyDescent="0.2">
      <c r="A86" s="47" t="s">
        <v>415</v>
      </c>
      <c r="B86" s="81" t="s">
        <v>416</v>
      </c>
      <c r="C86" s="90">
        <f>C87</f>
        <v>0</v>
      </c>
      <c r="D86" s="90">
        <f>D87</f>
        <v>0</v>
      </c>
    </row>
    <row r="87" spans="1:4" ht="25.5" hidden="1" x14ac:dyDescent="0.2">
      <c r="A87" s="50" t="s">
        <v>417</v>
      </c>
      <c r="B87" s="84" t="s">
        <v>418</v>
      </c>
      <c r="C87" s="85">
        <v>0</v>
      </c>
      <c r="D87" s="85">
        <v>0</v>
      </c>
    </row>
    <row r="88" spans="1:4" ht="25.5" hidden="1" x14ac:dyDescent="0.2">
      <c r="A88" s="47" t="s">
        <v>444</v>
      </c>
      <c r="B88" s="81" t="s">
        <v>446</v>
      </c>
      <c r="C88" s="90">
        <f>C89</f>
        <v>0</v>
      </c>
      <c r="D88" s="90">
        <f>D89</f>
        <v>0</v>
      </c>
    </row>
    <row r="89" spans="1:4" ht="25.5" hidden="1" x14ac:dyDescent="0.2">
      <c r="A89" s="50" t="s">
        <v>445</v>
      </c>
      <c r="B89" s="84" t="s">
        <v>447</v>
      </c>
      <c r="C89" s="85">
        <v>0</v>
      </c>
      <c r="D89" s="85">
        <v>0</v>
      </c>
    </row>
    <row r="90" spans="1:4" x14ac:dyDescent="0.2">
      <c r="A90" s="47" t="s">
        <v>419</v>
      </c>
      <c r="B90" s="81" t="s">
        <v>356</v>
      </c>
      <c r="C90" s="82">
        <f>C91</f>
        <v>471.7</v>
      </c>
      <c r="D90" s="82">
        <f>D91</f>
        <v>8545</v>
      </c>
    </row>
    <row r="91" spans="1:4" x14ac:dyDescent="0.2">
      <c r="A91" s="50" t="s">
        <v>353</v>
      </c>
      <c r="B91" s="84" t="s">
        <v>354</v>
      </c>
      <c r="C91" s="92">
        <f>C92+C93+C94+C95+C96</f>
        <v>471.7</v>
      </c>
      <c r="D91" s="92">
        <f>D92+D93+D94+D95+D96</f>
        <v>8545</v>
      </c>
    </row>
    <row r="92" spans="1:4" x14ac:dyDescent="0.2">
      <c r="A92" s="91" t="s">
        <v>286</v>
      </c>
      <c r="B92" s="84" t="s">
        <v>357</v>
      </c>
      <c r="C92" s="85">
        <v>471.7</v>
      </c>
      <c r="D92" s="85">
        <v>471.7</v>
      </c>
    </row>
    <row r="93" spans="1:4" ht="51" hidden="1" x14ac:dyDescent="0.2">
      <c r="A93" s="91" t="s">
        <v>289</v>
      </c>
      <c r="B93" s="84" t="s">
        <v>358</v>
      </c>
      <c r="C93" s="85">
        <v>0</v>
      </c>
      <c r="D93" s="85">
        <v>0</v>
      </c>
    </row>
    <row r="94" spans="1:4" hidden="1" x14ac:dyDescent="0.2">
      <c r="A94" s="102" t="s">
        <v>405</v>
      </c>
      <c r="B94" s="84" t="s">
        <v>406</v>
      </c>
      <c r="C94" s="85">
        <v>0</v>
      </c>
      <c r="D94" s="85">
        <v>0</v>
      </c>
    </row>
    <row r="95" spans="1:4" ht="38.25" hidden="1" x14ac:dyDescent="0.2">
      <c r="A95" s="247" t="s">
        <v>564</v>
      </c>
      <c r="B95" s="84" t="s">
        <v>565</v>
      </c>
      <c r="C95" s="85">
        <v>0</v>
      </c>
      <c r="D95" s="85">
        <v>0</v>
      </c>
    </row>
    <row r="96" spans="1:4" ht="38.25" x14ac:dyDescent="0.2">
      <c r="A96" s="247" t="s">
        <v>566</v>
      </c>
      <c r="B96" s="84" t="s">
        <v>567</v>
      </c>
      <c r="C96" s="85">
        <v>0</v>
      </c>
      <c r="D96" s="85">
        <v>8073.3</v>
      </c>
    </row>
    <row r="97" spans="1:5" ht="25.5" x14ac:dyDescent="0.2">
      <c r="A97" s="63" t="s">
        <v>53</v>
      </c>
      <c r="B97" s="45" t="s">
        <v>366</v>
      </c>
      <c r="C97" s="46">
        <f>C98+C102</f>
        <v>626.70000000000005</v>
      </c>
      <c r="D97" s="46">
        <f>D98+D102</f>
        <v>619.29999999999995</v>
      </c>
    </row>
    <row r="98" spans="1:5" ht="38.25" x14ac:dyDescent="0.2">
      <c r="A98" s="89" t="s">
        <v>359</v>
      </c>
      <c r="B98" s="81" t="s">
        <v>362</v>
      </c>
      <c r="C98" s="90">
        <f>C100+C101</f>
        <v>59</v>
      </c>
      <c r="D98" s="90">
        <f>D100+D101</f>
        <v>59</v>
      </c>
    </row>
    <row r="99" spans="1:5" ht="38.25" x14ac:dyDescent="0.2">
      <c r="A99" s="93" t="s">
        <v>360</v>
      </c>
      <c r="B99" s="84" t="s">
        <v>363</v>
      </c>
      <c r="C99" s="90">
        <f>C100+C101</f>
        <v>59</v>
      </c>
      <c r="D99" s="90">
        <f>D100+D101</f>
        <v>59</v>
      </c>
    </row>
    <row r="100" spans="1:5" ht="76.5" x14ac:dyDescent="0.2">
      <c r="A100" s="93" t="s">
        <v>174</v>
      </c>
      <c r="B100" s="84" t="s">
        <v>363</v>
      </c>
      <c r="C100" s="85">
        <v>0.7</v>
      </c>
      <c r="D100" s="85">
        <v>0.7</v>
      </c>
    </row>
    <row r="101" spans="1:5" ht="25.5" x14ac:dyDescent="0.2">
      <c r="A101" s="93" t="s">
        <v>324</v>
      </c>
      <c r="B101" s="84" t="s">
        <v>363</v>
      </c>
      <c r="C101" s="85">
        <v>58.3</v>
      </c>
      <c r="D101" s="85">
        <v>58.3</v>
      </c>
    </row>
    <row r="102" spans="1:5" ht="38.25" x14ac:dyDescent="0.2">
      <c r="A102" s="89" t="s">
        <v>129</v>
      </c>
      <c r="B102" s="81" t="s">
        <v>364</v>
      </c>
      <c r="C102" s="49">
        <f>C103</f>
        <v>567.70000000000005</v>
      </c>
      <c r="D102" s="49">
        <f>D103</f>
        <v>560.29999999999995</v>
      </c>
    </row>
    <row r="103" spans="1:5" ht="38.25" x14ac:dyDescent="0.2">
      <c r="A103" s="93" t="s">
        <v>361</v>
      </c>
      <c r="B103" s="84" t="s">
        <v>365</v>
      </c>
      <c r="C103" s="85">
        <v>567.70000000000005</v>
      </c>
      <c r="D103" s="85">
        <v>560.29999999999995</v>
      </c>
    </row>
    <row r="104" spans="1:5" x14ac:dyDescent="0.2">
      <c r="A104" s="63" t="s">
        <v>332</v>
      </c>
      <c r="B104" s="45" t="s">
        <v>367</v>
      </c>
      <c r="C104" s="46">
        <f>C105</f>
        <v>399.5</v>
      </c>
      <c r="D104" s="46">
        <f>D105</f>
        <v>744.8</v>
      </c>
    </row>
    <row r="105" spans="1:5" ht="51" x14ac:dyDescent="0.2">
      <c r="A105" s="89" t="s">
        <v>333</v>
      </c>
      <c r="B105" s="72" t="s">
        <v>368</v>
      </c>
      <c r="C105" s="90">
        <f>C106</f>
        <v>399.5</v>
      </c>
      <c r="D105" s="90">
        <f>D106</f>
        <v>744.8</v>
      </c>
    </row>
    <row r="106" spans="1:5" ht="51" x14ac:dyDescent="0.2">
      <c r="A106" s="93" t="s">
        <v>334</v>
      </c>
      <c r="B106" s="67" t="s">
        <v>369</v>
      </c>
      <c r="C106" s="85">
        <f>399.5</f>
        <v>399.5</v>
      </c>
      <c r="D106" s="85">
        <f>399.5+345.3</f>
        <v>744.8</v>
      </c>
    </row>
    <row r="107" spans="1:5" hidden="1" x14ac:dyDescent="0.2">
      <c r="A107" s="63" t="s">
        <v>320</v>
      </c>
      <c r="B107" s="94" t="s">
        <v>322</v>
      </c>
      <c r="C107" s="88">
        <f>C108</f>
        <v>0</v>
      </c>
      <c r="D107" s="88">
        <f>D108</f>
        <v>0</v>
      </c>
    </row>
    <row r="108" spans="1:5" ht="25.5" hidden="1" x14ac:dyDescent="0.2">
      <c r="A108" s="95" t="s">
        <v>372</v>
      </c>
      <c r="B108" s="84" t="s">
        <v>370</v>
      </c>
      <c r="C108" s="92">
        <v>0</v>
      </c>
      <c r="D108" s="92">
        <v>0</v>
      </c>
    </row>
    <row r="109" spans="1:5" ht="38.25" hidden="1" x14ac:dyDescent="0.2">
      <c r="A109" s="63" t="s">
        <v>336</v>
      </c>
      <c r="B109" s="87" t="s">
        <v>323</v>
      </c>
      <c r="C109" s="88">
        <v>0</v>
      </c>
      <c r="D109" s="88">
        <v>0</v>
      </c>
    </row>
    <row r="110" spans="1:5" ht="38.25" hidden="1" x14ac:dyDescent="0.2">
      <c r="A110" s="95" t="s">
        <v>335</v>
      </c>
      <c r="B110" s="84" t="s">
        <v>371</v>
      </c>
      <c r="C110" s="96">
        <v>0</v>
      </c>
      <c r="D110" s="96">
        <v>0</v>
      </c>
    </row>
    <row r="111" spans="1:5" x14ac:dyDescent="0.2">
      <c r="A111" s="97" t="s">
        <v>82</v>
      </c>
      <c r="B111" s="98"/>
      <c r="C111" s="44">
        <f>C12+C73</f>
        <v>24721.5</v>
      </c>
      <c r="D111" s="44">
        <f>D12+D73</f>
        <v>34144</v>
      </c>
      <c r="E111" s="7" t="s">
        <v>468</v>
      </c>
    </row>
  </sheetData>
  <mergeCells count="10">
    <mergeCell ref="A4:D4"/>
    <mergeCell ref="A1:D1"/>
    <mergeCell ref="A5:D5"/>
    <mergeCell ref="C9:D9"/>
    <mergeCell ref="A9:A10"/>
    <mergeCell ref="B9:B10"/>
    <mergeCell ref="A7:D7"/>
    <mergeCell ref="C8:D8"/>
    <mergeCell ref="A2:D2"/>
    <mergeCell ref="A3:D3"/>
  </mergeCells>
  <pageMargins left="1.1811023622047245" right="0" top="0.78740157480314965" bottom="0.19685039370078741" header="0.15748031496062992" footer="0.15748031496062992"/>
  <pageSetup paperSize="9" scale="68" orientation="portrait" r:id="rId1"/>
  <headerFooter alignWithMargins="0"/>
  <rowBreaks count="1" manualBreakCount="1">
    <brk id="2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44"/>
  <sheetViews>
    <sheetView view="pageBreakPreview" topLeftCell="A14" zoomScale="60" zoomScaleNormal="100" workbookViewId="0">
      <selection activeCell="A17" sqref="A17:XFD17"/>
    </sheetView>
  </sheetViews>
  <sheetFormatPr defaultColWidth="9.140625" defaultRowHeight="12.75" x14ac:dyDescent="0.2"/>
  <cols>
    <col min="1" max="1" width="61.5703125" style="6" customWidth="1"/>
    <col min="2" max="2" width="8.5703125" style="6" customWidth="1"/>
    <col min="3" max="3" width="13.5703125" style="6" customWidth="1"/>
    <col min="4" max="16384" width="9.140625" style="1"/>
  </cols>
  <sheetData>
    <row r="1" spans="1:5" s="24" customFormat="1" ht="15.75" customHeight="1" x14ac:dyDescent="0.2">
      <c r="A1" s="255" t="s">
        <v>504</v>
      </c>
      <c r="B1" s="255"/>
      <c r="C1" s="255"/>
      <c r="D1" s="26"/>
      <c r="E1" s="26"/>
    </row>
    <row r="2" spans="1:5" s="24" customFormat="1" ht="15.75" customHeight="1" x14ac:dyDescent="0.2">
      <c r="A2" s="248" t="str">
        <f>'1'!A2:C2</f>
        <v>к  решению Думы Прибрежнинского сельского поселения</v>
      </c>
      <c r="B2" s="248"/>
      <c r="C2" s="248"/>
      <c r="D2" s="26"/>
      <c r="E2" s="26"/>
    </row>
    <row r="3" spans="1:5" s="24" customFormat="1" ht="15.75" customHeight="1" x14ac:dyDescent="0.2">
      <c r="A3" s="248" t="str">
        <f>'1'!A3:C3</f>
        <v xml:space="preserve"> «О бюджете Прибрежнинского сельского поселения</v>
      </c>
      <c r="B3" s="248"/>
      <c r="C3" s="248"/>
      <c r="D3" s="26"/>
      <c r="E3" s="26"/>
    </row>
    <row r="4" spans="1:5" s="24" customFormat="1" ht="14.25" x14ac:dyDescent="0.2">
      <c r="A4" s="248" t="str">
        <f>'1'!A4:C4</f>
        <v>на 2023 год и на плановый период 2024 и 2025 годов»</v>
      </c>
      <c r="B4" s="248"/>
      <c r="C4" s="248"/>
    </row>
    <row r="5" spans="1:5" s="24" customFormat="1" ht="14.25" customHeight="1" x14ac:dyDescent="0.2">
      <c r="A5" s="248" t="str">
        <f>'1'!A5:C5</f>
        <v xml:space="preserve"> №  от  .12.2022г.</v>
      </c>
      <c r="B5" s="248"/>
      <c r="C5" s="248"/>
    </row>
    <row r="6" spans="1:5" s="24" customFormat="1" ht="14.25" customHeight="1" x14ac:dyDescent="0.2">
      <c r="A6" s="103"/>
      <c r="B6" s="103"/>
      <c r="C6" s="103"/>
    </row>
    <row r="7" spans="1:5" s="24" customFormat="1" ht="15.75" x14ac:dyDescent="0.25">
      <c r="A7" s="256" t="s">
        <v>81</v>
      </c>
      <c r="B7" s="256"/>
      <c r="C7" s="256"/>
    </row>
    <row r="8" spans="1:5" s="24" customFormat="1" ht="15.75" x14ac:dyDescent="0.25">
      <c r="A8" s="256" t="s">
        <v>337</v>
      </c>
      <c r="B8" s="256"/>
      <c r="C8" s="256"/>
    </row>
    <row r="9" spans="1:5" s="24" customFormat="1" ht="15.75" x14ac:dyDescent="0.25">
      <c r="A9" s="256" t="s">
        <v>524</v>
      </c>
      <c r="B9" s="256"/>
      <c r="C9" s="256"/>
    </row>
    <row r="10" spans="1:5" s="24" customFormat="1" ht="15.75" x14ac:dyDescent="0.25">
      <c r="A10" s="257"/>
      <c r="B10" s="257"/>
      <c r="C10" s="257"/>
    </row>
    <row r="11" spans="1:5" s="24" customFormat="1" ht="15" customHeight="1" x14ac:dyDescent="0.2">
      <c r="A11" s="104"/>
      <c r="B11" s="104"/>
      <c r="C11" s="105" t="s">
        <v>92</v>
      </c>
    </row>
    <row r="12" spans="1:5" ht="18" customHeight="1" x14ac:dyDescent="0.2">
      <c r="A12" s="106" t="s">
        <v>33</v>
      </c>
      <c r="B12" s="107" t="s">
        <v>316</v>
      </c>
      <c r="C12" s="106" t="s">
        <v>91</v>
      </c>
    </row>
    <row r="13" spans="1:5" ht="15" x14ac:dyDescent="0.2">
      <c r="A13" s="108" t="s">
        <v>83</v>
      </c>
      <c r="B13" s="109" t="s">
        <v>315</v>
      </c>
      <c r="C13" s="110">
        <f>C14+C15+C16+C17+C18+C19</f>
        <v>11411.1</v>
      </c>
      <c r="E13" s="34"/>
    </row>
    <row r="14" spans="1:5" ht="28.5" x14ac:dyDescent="0.2">
      <c r="A14" s="111" t="s">
        <v>146</v>
      </c>
      <c r="B14" s="112" t="s">
        <v>291</v>
      </c>
      <c r="C14" s="113">
        <f>'5'!E13</f>
        <v>2341.4</v>
      </c>
    </row>
    <row r="15" spans="1:5" ht="57" x14ac:dyDescent="0.2">
      <c r="A15" s="111" t="s">
        <v>326</v>
      </c>
      <c r="B15" s="112" t="s">
        <v>292</v>
      </c>
      <c r="C15" s="113">
        <f>'5'!E24+'5'!E38</f>
        <v>8652</v>
      </c>
    </row>
    <row r="16" spans="1:5" ht="42.75" x14ac:dyDescent="0.2">
      <c r="A16" s="114" t="s">
        <v>118</v>
      </c>
      <c r="B16" s="112" t="s">
        <v>293</v>
      </c>
      <c r="C16" s="113">
        <f>'5'!E39+'5'!E263</f>
        <v>413</v>
      </c>
    </row>
    <row r="17" spans="1:7" ht="14.25" hidden="1" x14ac:dyDescent="0.2">
      <c r="A17" s="114" t="s">
        <v>29</v>
      </c>
      <c r="B17" s="112" t="s">
        <v>294</v>
      </c>
      <c r="C17" s="113">
        <f>'5'!E233+'5'!E237</f>
        <v>0</v>
      </c>
    </row>
    <row r="18" spans="1:7" ht="14.25" x14ac:dyDescent="0.2">
      <c r="A18" s="111" t="s">
        <v>84</v>
      </c>
      <c r="B18" s="112" t="s">
        <v>295</v>
      </c>
      <c r="C18" s="113">
        <f>'5'!E244</f>
        <v>4</v>
      </c>
    </row>
    <row r="19" spans="1:7" ht="14.25" x14ac:dyDescent="0.2">
      <c r="A19" s="111" t="s">
        <v>177</v>
      </c>
      <c r="B19" s="112" t="s">
        <v>296</v>
      </c>
      <c r="C19" s="113">
        <f>'5'!E275+'5'!E249</f>
        <v>0.7</v>
      </c>
    </row>
    <row r="20" spans="1:7" ht="15" x14ac:dyDescent="0.2">
      <c r="A20" s="108" t="s">
        <v>110</v>
      </c>
      <c r="B20" s="109" t="s">
        <v>314</v>
      </c>
      <c r="C20" s="110">
        <f>C21</f>
        <v>515.70000000000005</v>
      </c>
    </row>
    <row r="21" spans="1:7" ht="14.25" x14ac:dyDescent="0.2">
      <c r="A21" s="111" t="s">
        <v>111</v>
      </c>
      <c r="B21" s="112" t="s">
        <v>297</v>
      </c>
      <c r="C21" s="113">
        <f>'5'!E264</f>
        <v>515.70000000000005</v>
      </c>
    </row>
    <row r="22" spans="1:7" s="28" customFormat="1" ht="30" x14ac:dyDescent="0.2">
      <c r="A22" s="108" t="s">
        <v>109</v>
      </c>
      <c r="B22" s="109" t="s">
        <v>313</v>
      </c>
      <c r="C22" s="110">
        <f>C23</f>
        <v>4654.7</v>
      </c>
    </row>
    <row r="23" spans="1:7" s="28" customFormat="1" ht="42.75" x14ac:dyDescent="0.2">
      <c r="A23" s="111" t="s">
        <v>450</v>
      </c>
      <c r="B23" s="112" t="s">
        <v>449</v>
      </c>
      <c r="C23" s="113">
        <f>'5'!E189</f>
        <v>4654.7</v>
      </c>
    </row>
    <row r="24" spans="1:7" ht="15" x14ac:dyDescent="0.2">
      <c r="A24" s="108" t="s">
        <v>85</v>
      </c>
      <c r="B24" s="109" t="s">
        <v>312</v>
      </c>
      <c r="C24" s="110">
        <f>C25+C26</f>
        <v>1974.8999999999999</v>
      </c>
    </row>
    <row r="25" spans="1:7" ht="14.25" hidden="1" x14ac:dyDescent="0.2">
      <c r="A25" s="114" t="s">
        <v>40</v>
      </c>
      <c r="B25" s="115" t="s">
        <v>298</v>
      </c>
      <c r="C25" s="113">
        <f>'5'!E45</f>
        <v>58.3</v>
      </c>
    </row>
    <row r="26" spans="1:7" ht="14.25" x14ac:dyDescent="0.2">
      <c r="A26" s="111" t="s">
        <v>117</v>
      </c>
      <c r="B26" s="112" t="s">
        <v>299</v>
      </c>
      <c r="C26" s="113">
        <f>'5'!E52</f>
        <v>1916.6</v>
      </c>
    </row>
    <row r="27" spans="1:7" ht="15" x14ac:dyDescent="0.2">
      <c r="A27" s="108" t="s">
        <v>86</v>
      </c>
      <c r="B27" s="109" t="s">
        <v>311</v>
      </c>
      <c r="C27" s="110">
        <f>C28+C29</f>
        <v>2552.6000000000004</v>
      </c>
      <c r="G27" s="1" t="s">
        <v>90</v>
      </c>
    </row>
    <row r="28" spans="1:7" ht="14.25" x14ac:dyDescent="0.2">
      <c r="A28" s="111" t="s">
        <v>87</v>
      </c>
      <c r="B28" s="112" t="s">
        <v>300</v>
      </c>
      <c r="C28" s="113">
        <f>'5'!E84+'5'!E93+'5'!E127</f>
        <v>252.4</v>
      </c>
    </row>
    <row r="29" spans="1:7" ht="14.25" x14ac:dyDescent="0.2">
      <c r="A29" s="111" t="s">
        <v>176</v>
      </c>
      <c r="B29" s="112" t="s">
        <v>301</v>
      </c>
      <c r="C29" s="113">
        <f>'5'!E98+'5'!E180+'5'!E222</f>
        <v>2300.2000000000003</v>
      </c>
    </row>
    <row r="30" spans="1:7" ht="15" x14ac:dyDescent="0.2">
      <c r="A30" s="108" t="s">
        <v>325</v>
      </c>
      <c r="B30" s="109" t="s">
        <v>310</v>
      </c>
      <c r="C30" s="110">
        <f>C31</f>
        <v>8792.1</v>
      </c>
    </row>
    <row r="31" spans="1:7" ht="14.25" x14ac:dyDescent="0.2">
      <c r="A31" s="111" t="s">
        <v>88</v>
      </c>
      <c r="B31" s="112" t="s">
        <v>302</v>
      </c>
      <c r="C31" s="113">
        <f>'5'!E132</f>
        <v>8792.1</v>
      </c>
    </row>
    <row r="32" spans="1:7" ht="15" x14ac:dyDescent="0.2">
      <c r="A32" s="108" t="s">
        <v>178</v>
      </c>
      <c r="B32" s="109" t="s">
        <v>309</v>
      </c>
      <c r="C32" s="110">
        <f>C33+C34</f>
        <v>177</v>
      </c>
    </row>
    <row r="33" spans="1:4" ht="14.25" x14ac:dyDescent="0.2">
      <c r="A33" s="117" t="s">
        <v>50</v>
      </c>
      <c r="B33" s="112" t="s">
        <v>303</v>
      </c>
      <c r="C33" s="113">
        <f>'5'!E250</f>
        <v>177</v>
      </c>
    </row>
    <row r="34" spans="1:4" ht="14.25" hidden="1" x14ac:dyDescent="0.2">
      <c r="A34" s="111" t="s">
        <v>290</v>
      </c>
      <c r="B34" s="112" t="s">
        <v>304</v>
      </c>
      <c r="C34" s="113">
        <f>'5'!E242</f>
        <v>0</v>
      </c>
    </row>
    <row r="35" spans="1:4" ht="15" x14ac:dyDescent="0.2">
      <c r="A35" s="108" t="s">
        <v>49</v>
      </c>
      <c r="B35" s="109" t="s">
        <v>308</v>
      </c>
      <c r="C35" s="110">
        <f>C36</f>
        <v>689.4</v>
      </c>
    </row>
    <row r="36" spans="1:4" ht="14.25" x14ac:dyDescent="0.2">
      <c r="A36" s="111" t="s">
        <v>48</v>
      </c>
      <c r="B36" s="112" t="s">
        <v>305</v>
      </c>
      <c r="C36" s="113">
        <f>'5'!E167</f>
        <v>689.4</v>
      </c>
    </row>
    <row r="37" spans="1:4" s="3" customFormat="1" ht="30" x14ac:dyDescent="0.2">
      <c r="A37" s="118" t="s">
        <v>459</v>
      </c>
      <c r="B37" s="109" t="s">
        <v>307</v>
      </c>
      <c r="C37" s="110">
        <f>C38</f>
        <v>1</v>
      </c>
    </row>
    <row r="38" spans="1:4" s="3" customFormat="1" ht="28.5" x14ac:dyDescent="0.2">
      <c r="A38" s="119" t="s">
        <v>460</v>
      </c>
      <c r="B38" s="115" t="s">
        <v>306</v>
      </c>
      <c r="C38" s="120">
        <f>'5'!E41</f>
        <v>1</v>
      </c>
    </row>
    <row r="39" spans="1:4" s="2" customFormat="1" ht="19.5" x14ac:dyDescent="0.3">
      <c r="A39" s="121" t="s">
        <v>89</v>
      </c>
      <c r="B39" s="122"/>
      <c r="C39" s="123">
        <f>C13+C20+C22+C24+C27+C30+C32+C35+C37</f>
        <v>30768.5</v>
      </c>
      <c r="D39" s="2" t="s">
        <v>468</v>
      </c>
    </row>
    <row r="43" spans="1:4" x14ac:dyDescent="0.2">
      <c r="C43" s="32"/>
    </row>
    <row r="44" spans="1:4" x14ac:dyDescent="0.2">
      <c r="C44" s="32"/>
      <c r="D44" s="34"/>
    </row>
  </sheetData>
  <mergeCells count="9">
    <mergeCell ref="A1:C1"/>
    <mergeCell ref="A4:C4"/>
    <mergeCell ref="A7:C7"/>
    <mergeCell ref="A9:C9"/>
    <mergeCell ref="A10:C10"/>
    <mergeCell ref="A8:C8"/>
    <mergeCell ref="A5:C5"/>
    <mergeCell ref="A2:C2"/>
    <mergeCell ref="A3:C3"/>
  </mergeCells>
  <phoneticPr fontId="2" type="noConversion"/>
  <printOptions horizontalCentered="1"/>
  <pageMargins left="1.1811023622047245" right="0" top="0.78740157480314965" bottom="0.19685039370078741" header="0.19685039370078741" footer="0.1968503937007874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topLeftCell="A13" zoomScale="60" zoomScaleNormal="100" workbookViewId="0">
      <selection activeCell="A19" sqref="A19:XFD19"/>
    </sheetView>
  </sheetViews>
  <sheetFormatPr defaultColWidth="9.140625" defaultRowHeight="12.75" x14ac:dyDescent="0.2"/>
  <cols>
    <col min="1" max="1" width="61.5703125" style="6" customWidth="1"/>
    <col min="2" max="2" width="8.5703125" style="6" customWidth="1"/>
    <col min="3" max="3" width="11.85546875" style="6" customWidth="1"/>
    <col min="4" max="4" width="10.140625" style="1" customWidth="1"/>
    <col min="5" max="16384" width="9.140625" style="1"/>
  </cols>
  <sheetData>
    <row r="1" spans="1:5" s="24" customFormat="1" ht="15.75" customHeight="1" x14ac:dyDescent="0.2">
      <c r="A1" s="255" t="s">
        <v>505</v>
      </c>
      <c r="B1" s="255"/>
      <c r="C1" s="255"/>
      <c r="D1" s="255"/>
      <c r="E1" s="26"/>
    </row>
    <row r="2" spans="1:5" s="24" customFormat="1" ht="15.75" customHeight="1" x14ac:dyDescent="0.2">
      <c r="A2" s="248" t="str">
        <f>'1'!A2:C2</f>
        <v>к  решению Думы Прибрежнинского сельского поселения</v>
      </c>
      <c r="B2" s="248"/>
      <c r="C2" s="248"/>
      <c r="D2" s="248"/>
      <c r="E2" s="26"/>
    </row>
    <row r="3" spans="1:5" s="24" customFormat="1" ht="15.75" customHeight="1" x14ac:dyDescent="0.2">
      <c r="A3" s="248" t="str">
        <f>'1'!A3:C3</f>
        <v xml:space="preserve"> «О бюджете Прибрежнинского сельского поселения</v>
      </c>
      <c r="B3" s="248"/>
      <c r="C3" s="248"/>
      <c r="D3" s="248"/>
      <c r="E3" s="26"/>
    </row>
    <row r="4" spans="1:5" s="24" customFormat="1" ht="14.25" x14ac:dyDescent="0.2">
      <c r="A4" s="248" t="str">
        <f>'1'!A4:C4</f>
        <v>на 2023 год и на плановый период 2024 и 2025 годов»</v>
      </c>
      <c r="B4" s="248"/>
      <c r="C4" s="248"/>
      <c r="D4" s="248"/>
    </row>
    <row r="5" spans="1:5" s="24" customFormat="1" ht="14.25" customHeight="1" x14ac:dyDescent="0.2">
      <c r="A5" s="248" t="str">
        <f>'1'!A5:C5</f>
        <v xml:space="preserve"> №  от  .12.2022г.</v>
      </c>
      <c r="B5" s="248"/>
      <c r="C5" s="248"/>
      <c r="D5" s="248"/>
      <c r="E5" s="197"/>
    </row>
    <row r="6" spans="1:5" s="24" customFormat="1" ht="14.25" customHeight="1" x14ac:dyDescent="0.2">
      <c r="A6" s="185"/>
      <c r="B6" s="185"/>
      <c r="C6" s="185"/>
      <c r="D6" s="104"/>
    </row>
    <row r="7" spans="1:5" s="24" customFormat="1" ht="15.75" x14ac:dyDescent="0.25">
      <c r="A7" s="256" t="s">
        <v>470</v>
      </c>
      <c r="B7" s="256"/>
      <c r="C7" s="256"/>
      <c r="D7" s="256"/>
    </row>
    <row r="8" spans="1:5" s="24" customFormat="1" ht="15.75" x14ac:dyDescent="0.25">
      <c r="A8" s="256" t="s">
        <v>337</v>
      </c>
      <c r="B8" s="256"/>
      <c r="C8" s="256"/>
      <c r="D8" s="256"/>
    </row>
    <row r="9" spans="1:5" s="24" customFormat="1" ht="15.75" x14ac:dyDescent="0.25">
      <c r="A9" s="256" t="s">
        <v>469</v>
      </c>
      <c r="B9" s="256"/>
      <c r="C9" s="256"/>
      <c r="D9" s="256"/>
    </row>
    <row r="10" spans="1:5" s="24" customFormat="1" ht="15.75" x14ac:dyDescent="0.25">
      <c r="A10" s="256" t="s">
        <v>525</v>
      </c>
      <c r="B10" s="256"/>
      <c r="C10" s="256"/>
      <c r="D10" s="256"/>
    </row>
    <row r="11" spans="1:5" s="24" customFormat="1" ht="15.75" x14ac:dyDescent="0.25">
      <c r="A11" s="257"/>
      <c r="B11" s="257"/>
      <c r="C11" s="257"/>
      <c r="D11" s="257"/>
    </row>
    <row r="12" spans="1:5" s="24" customFormat="1" ht="15" customHeight="1" x14ac:dyDescent="0.2">
      <c r="A12" s="104"/>
      <c r="B12" s="104"/>
      <c r="C12" s="262" t="s">
        <v>92</v>
      </c>
      <c r="D12" s="262"/>
    </row>
    <row r="13" spans="1:5" ht="18" customHeight="1" x14ac:dyDescent="0.2">
      <c r="A13" s="260" t="s">
        <v>33</v>
      </c>
      <c r="B13" s="260" t="s">
        <v>316</v>
      </c>
      <c r="C13" s="258" t="s">
        <v>91</v>
      </c>
      <c r="D13" s="259"/>
    </row>
    <row r="14" spans="1:5" ht="18" customHeight="1" x14ac:dyDescent="0.2">
      <c r="A14" s="261"/>
      <c r="B14" s="261"/>
      <c r="C14" s="232" t="s">
        <v>487</v>
      </c>
      <c r="D14" s="232" t="s">
        <v>523</v>
      </c>
    </row>
    <row r="15" spans="1:5" ht="15" x14ac:dyDescent="0.2">
      <c r="A15" s="108" t="s">
        <v>83</v>
      </c>
      <c r="B15" s="109" t="s">
        <v>315</v>
      </c>
      <c r="C15" s="110">
        <f>C16+C17+C18+C19+C20+C21</f>
        <v>10737.400000000001</v>
      </c>
      <c r="D15" s="110">
        <f>D16+D17+D18+D19+D20+D21</f>
        <v>10725.400000000001</v>
      </c>
      <c r="E15" s="34"/>
    </row>
    <row r="16" spans="1:5" ht="28.5" x14ac:dyDescent="0.2">
      <c r="A16" s="111" t="s">
        <v>146</v>
      </c>
      <c r="B16" s="112" t="s">
        <v>291</v>
      </c>
      <c r="C16" s="113">
        <f>'6'!E14</f>
        <v>2335</v>
      </c>
      <c r="D16" s="113">
        <f>'6'!F14</f>
        <v>2335</v>
      </c>
    </row>
    <row r="17" spans="1:7" ht="48" customHeight="1" x14ac:dyDescent="0.2">
      <c r="A17" s="111" t="s">
        <v>326</v>
      </c>
      <c r="B17" s="112" t="s">
        <v>292</v>
      </c>
      <c r="C17" s="113">
        <f>'6'!E39+'6'!E25</f>
        <v>7984.7</v>
      </c>
      <c r="D17" s="113">
        <f>'6'!F39+'6'!F25</f>
        <v>7972.7</v>
      </c>
    </row>
    <row r="18" spans="1:7" ht="42.75" x14ac:dyDescent="0.2">
      <c r="A18" s="114" t="s">
        <v>118</v>
      </c>
      <c r="B18" s="112" t="s">
        <v>293</v>
      </c>
      <c r="C18" s="113">
        <f>'6'!E40+'6'!E264</f>
        <v>413</v>
      </c>
      <c r="D18" s="113">
        <f>'6'!F40+'6'!F264</f>
        <v>413</v>
      </c>
    </row>
    <row r="19" spans="1:7" ht="14.25" hidden="1" x14ac:dyDescent="0.2">
      <c r="A19" s="114" t="s">
        <v>29</v>
      </c>
      <c r="B19" s="112" t="s">
        <v>294</v>
      </c>
      <c r="C19" s="113">
        <f>'6'!E234+'6'!E238</f>
        <v>0</v>
      </c>
      <c r="D19" s="113">
        <f>'6'!F234+'6'!F238</f>
        <v>0</v>
      </c>
    </row>
    <row r="20" spans="1:7" ht="14.25" x14ac:dyDescent="0.2">
      <c r="A20" s="111" t="s">
        <v>84</v>
      </c>
      <c r="B20" s="112" t="s">
        <v>295</v>
      </c>
      <c r="C20" s="113">
        <f>'6'!E245</f>
        <v>4</v>
      </c>
      <c r="D20" s="113">
        <f>'6'!F245</f>
        <v>4</v>
      </c>
    </row>
    <row r="21" spans="1:7" ht="14.25" x14ac:dyDescent="0.2">
      <c r="A21" s="111" t="s">
        <v>177</v>
      </c>
      <c r="B21" s="112" t="s">
        <v>296</v>
      </c>
      <c r="C21" s="113">
        <f>'6'!E250+'6'!E276</f>
        <v>0.7</v>
      </c>
      <c r="D21" s="113">
        <f>'6'!F250+'6'!F276</f>
        <v>0.7</v>
      </c>
    </row>
    <row r="22" spans="1:7" ht="15" x14ac:dyDescent="0.2">
      <c r="A22" s="108" t="s">
        <v>110</v>
      </c>
      <c r="B22" s="109" t="s">
        <v>314</v>
      </c>
      <c r="C22" s="110">
        <f>C23</f>
        <v>567.69999999999993</v>
      </c>
      <c r="D22" s="110">
        <f>D23</f>
        <v>560.29999999999995</v>
      </c>
    </row>
    <row r="23" spans="1:7" ht="14.25" x14ac:dyDescent="0.2">
      <c r="A23" s="111" t="s">
        <v>111</v>
      </c>
      <c r="B23" s="112" t="s">
        <v>297</v>
      </c>
      <c r="C23" s="113">
        <f>'6'!E265</f>
        <v>567.69999999999993</v>
      </c>
      <c r="D23" s="113">
        <f>'6'!F265</f>
        <v>560.29999999999995</v>
      </c>
    </row>
    <row r="24" spans="1:7" s="28" customFormat="1" ht="30" x14ac:dyDescent="0.2">
      <c r="A24" s="108" t="s">
        <v>109</v>
      </c>
      <c r="B24" s="109" t="s">
        <v>313</v>
      </c>
      <c r="C24" s="110">
        <f>C25</f>
        <v>4101.2</v>
      </c>
      <c r="D24" s="110">
        <f>D25</f>
        <v>4101.2</v>
      </c>
    </row>
    <row r="25" spans="1:7" s="28" customFormat="1" ht="42.75" x14ac:dyDescent="0.2">
      <c r="A25" s="111" t="s">
        <v>450</v>
      </c>
      <c r="B25" s="112" t="s">
        <v>449</v>
      </c>
      <c r="C25" s="113">
        <f>'6'!E190</f>
        <v>4101.2</v>
      </c>
      <c r="D25" s="113">
        <f>'6'!F190</f>
        <v>4101.2</v>
      </c>
    </row>
    <row r="26" spans="1:7" s="28" customFormat="1" ht="15" x14ac:dyDescent="0.2">
      <c r="A26" s="108" t="s">
        <v>85</v>
      </c>
      <c r="B26" s="109" t="s">
        <v>312</v>
      </c>
      <c r="C26" s="110">
        <f>C27+C28</f>
        <v>2189.8000000000002</v>
      </c>
      <c r="D26" s="110">
        <f>D27+D28</f>
        <v>2309</v>
      </c>
    </row>
    <row r="27" spans="1:7" ht="14.25" x14ac:dyDescent="0.2">
      <c r="A27" s="114" t="s">
        <v>40</v>
      </c>
      <c r="B27" s="115" t="s">
        <v>298</v>
      </c>
      <c r="C27" s="113">
        <f>'6'!E46</f>
        <v>58.3</v>
      </c>
      <c r="D27" s="113">
        <f>'6'!F46</f>
        <v>58.3</v>
      </c>
    </row>
    <row r="28" spans="1:7" ht="14.25" x14ac:dyDescent="0.2">
      <c r="A28" s="111" t="s">
        <v>117</v>
      </c>
      <c r="B28" s="112" t="s">
        <v>299</v>
      </c>
      <c r="C28" s="113">
        <f>'6'!E53</f>
        <v>2131.5</v>
      </c>
      <c r="D28" s="113">
        <f>'6'!F53</f>
        <v>2250.6999999999998</v>
      </c>
    </row>
    <row r="29" spans="1:7" ht="15" x14ac:dyDescent="0.2">
      <c r="A29" s="108" t="s">
        <v>86</v>
      </c>
      <c r="B29" s="109" t="s">
        <v>311</v>
      </c>
      <c r="C29" s="110">
        <f>C30+C31</f>
        <v>482</v>
      </c>
      <c r="D29" s="110">
        <f>D30+D31</f>
        <v>9066.2999999999993</v>
      </c>
    </row>
    <row r="30" spans="1:7" ht="14.25" x14ac:dyDescent="0.2">
      <c r="A30" s="111" t="s">
        <v>87</v>
      </c>
      <c r="B30" s="112" t="s">
        <v>300</v>
      </c>
      <c r="C30" s="113">
        <f>'6'!E85+'6'!E94+'6'!E128</f>
        <v>0</v>
      </c>
      <c r="D30" s="113">
        <f>'6'!F85+'6'!F94+'6'!F128</f>
        <v>345.3</v>
      </c>
      <c r="G30" s="1" t="s">
        <v>90</v>
      </c>
    </row>
    <row r="31" spans="1:7" ht="14.25" x14ac:dyDescent="0.2">
      <c r="A31" s="111" t="s">
        <v>176</v>
      </c>
      <c r="B31" s="112" t="s">
        <v>301</v>
      </c>
      <c r="C31" s="113">
        <f>'6'!E99+'6'!E181+'6'!E223</f>
        <v>482</v>
      </c>
      <c r="D31" s="113">
        <f>'6'!F99+'6'!F181+'6'!F223</f>
        <v>8721</v>
      </c>
    </row>
    <row r="32" spans="1:7" ht="15" x14ac:dyDescent="0.2">
      <c r="A32" s="108" t="s">
        <v>325</v>
      </c>
      <c r="B32" s="109" t="s">
        <v>310</v>
      </c>
      <c r="C32" s="110">
        <f>C33</f>
        <v>5416.6</v>
      </c>
      <c r="D32" s="110">
        <f>D33</f>
        <v>5528</v>
      </c>
    </row>
    <row r="33" spans="1:5" ht="14.25" x14ac:dyDescent="0.2">
      <c r="A33" s="111" t="s">
        <v>88</v>
      </c>
      <c r="B33" s="112" t="s">
        <v>302</v>
      </c>
      <c r="C33" s="113">
        <f>'6'!E133</f>
        <v>5416.6</v>
      </c>
      <c r="D33" s="113">
        <f>'6'!F133</f>
        <v>5528</v>
      </c>
    </row>
    <row r="34" spans="1:5" ht="15" x14ac:dyDescent="0.2">
      <c r="A34" s="108" t="s">
        <v>178</v>
      </c>
      <c r="B34" s="109" t="s">
        <v>309</v>
      </c>
      <c r="C34" s="110">
        <f>C35+C36</f>
        <v>177</v>
      </c>
      <c r="D34" s="110">
        <f>D35+D36</f>
        <v>177</v>
      </c>
    </row>
    <row r="35" spans="1:5" ht="14.25" x14ac:dyDescent="0.2">
      <c r="A35" s="117" t="s">
        <v>50</v>
      </c>
      <c r="B35" s="112" t="s">
        <v>303</v>
      </c>
      <c r="C35" s="113">
        <f>'6'!E255+'6'!E259</f>
        <v>177</v>
      </c>
      <c r="D35" s="113">
        <f>'6'!F255+'6'!F259</f>
        <v>177</v>
      </c>
    </row>
    <row r="36" spans="1:5" ht="14.25" hidden="1" x14ac:dyDescent="0.2">
      <c r="A36" s="111" t="s">
        <v>290</v>
      </c>
      <c r="B36" s="112" t="s">
        <v>304</v>
      </c>
      <c r="C36" s="113">
        <f>'6'!E243</f>
        <v>0</v>
      </c>
      <c r="D36" s="113">
        <f>'6'!F243</f>
        <v>0</v>
      </c>
    </row>
    <row r="37" spans="1:5" ht="15" x14ac:dyDescent="0.2">
      <c r="A37" s="108" t="s">
        <v>49</v>
      </c>
      <c r="B37" s="109" t="s">
        <v>308</v>
      </c>
      <c r="C37" s="110">
        <f>C38</f>
        <v>678.8</v>
      </c>
      <c r="D37" s="110">
        <f>D38</f>
        <v>678.8</v>
      </c>
    </row>
    <row r="38" spans="1:5" ht="14.25" x14ac:dyDescent="0.2">
      <c r="A38" s="111" t="s">
        <v>48</v>
      </c>
      <c r="B38" s="112" t="s">
        <v>305</v>
      </c>
      <c r="C38" s="113">
        <f>'6'!E168</f>
        <v>678.8</v>
      </c>
      <c r="D38" s="113">
        <f>'6'!F168</f>
        <v>678.8</v>
      </c>
    </row>
    <row r="39" spans="1:5" ht="30" x14ac:dyDescent="0.2">
      <c r="A39" s="196" t="s">
        <v>459</v>
      </c>
      <c r="B39" s="109" t="s">
        <v>307</v>
      </c>
      <c r="C39" s="110">
        <f>C40</f>
        <v>1</v>
      </c>
      <c r="D39" s="110">
        <f>D40</f>
        <v>1</v>
      </c>
    </row>
    <row r="40" spans="1:5" ht="28.5" x14ac:dyDescent="0.2">
      <c r="A40" s="195" t="s">
        <v>460</v>
      </c>
      <c r="B40" s="115" t="s">
        <v>306</v>
      </c>
      <c r="C40" s="120">
        <f>'6'!E41</f>
        <v>1</v>
      </c>
      <c r="D40" s="120">
        <f>'6'!F41</f>
        <v>1</v>
      </c>
    </row>
    <row r="41" spans="1:5" s="3" customFormat="1" ht="15" x14ac:dyDescent="0.2">
      <c r="A41" s="121" t="s">
        <v>89</v>
      </c>
      <c r="B41" s="122"/>
      <c r="C41" s="123">
        <f>C15+C22+C24+C26+C29+C32+C34+C37+C39</f>
        <v>24351.500000000004</v>
      </c>
      <c r="D41" s="123">
        <f>D15+D22+D24+D26+D29+D32+D34+D37+D39</f>
        <v>33147</v>
      </c>
      <c r="E41" s="3" t="s">
        <v>468</v>
      </c>
    </row>
    <row r="45" spans="1:5" x14ac:dyDescent="0.2">
      <c r="C45" s="32"/>
    </row>
    <row r="46" spans="1:5" x14ac:dyDescent="0.2">
      <c r="C46" s="32"/>
    </row>
  </sheetData>
  <mergeCells count="14">
    <mergeCell ref="A3:D3"/>
    <mergeCell ref="A4:D4"/>
    <mergeCell ref="A5:D5"/>
    <mergeCell ref="A1:D1"/>
    <mergeCell ref="C13:D13"/>
    <mergeCell ref="B13:B14"/>
    <mergeCell ref="A13:A14"/>
    <mergeCell ref="C12:D12"/>
    <mergeCell ref="A7:D7"/>
    <mergeCell ref="A8:D8"/>
    <mergeCell ref="A9:D9"/>
    <mergeCell ref="A10:D10"/>
    <mergeCell ref="A11:D11"/>
    <mergeCell ref="A2:D2"/>
  </mergeCells>
  <printOptions horizontalCentered="1"/>
  <pageMargins left="1.1811023622047245" right="0" top="0.78740157480314965" bottom="0.19685039370078741" header="0.19685039370078741" footer="0.19685039370078741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5"/>
  <sheetViews>
    <sheetView view="pageBreakPreview" topLeftCell="A259" zoomScale="60" zoomScaleNormal="100" workbookViewId="0">
      <selection activeCell="E145" sqref="E145"/>
    </sheetView>
  </sheetViews>
  <sheetFormatPr defaultColWidth="9.140625" defaultRowHeight="12.75" x14ac:dyDescent="0.2"/>
  <cols>
    <col min="1" max="1" width="64.28515625" style="5" customWidth="1"/>
    <col min="2" max="2" width="14.85546875" style="5" customWidth="1"/>
    <col min="3" max="3" width="7.85546875" style="5" customWidth="1"/>
    <col min="4" max="4" width="7.7109375" style="5" customWidth="1"/>
    <col min="5" max="5" width="10.85546875" style="5" customWidth="1"/>
    <col min="6" max="16384" width="9.140625" style="5"/>
  </cols>
  <sheetData>
    <row r="1" spans="1:7" ht="14.25" x14ac:dyDescent="0.2">
      <c r="A1" s="248" t="s">
        <v>506</v>
      </c>
      <c r="B1" s="248"/>
      <c r="C1" s="248"/>
      <c r="D1" s="248"/>
      <c r="E1" s="248"/>
    </row>
    <row r="2" spans="1:7" ht="12.75" customHeight="1" x14ac:dyDescent="0.2">
      <c r="A2" s="263" t="str">
        <f>'1'!A2:C2</f>
        <v>к  решению Думы Прибрежнинского сельского поселения</v>
      </c>
      <c r="B2" s="263"/>
      <c r="C2" s="263"/>
      <c r="D2" s="263"/>
      <c r="E2" s="263"/>
    </row>
    <row r="3" spans="1:7" ht="12.75" customHeight="1" x14ac:dyDescent="0.2">
      <c r="A3" s="263" t="str">
        <f>'1'!A3:C3</f>
        <v xml:space="preserve"> «О бюджете Прибрежнинского сельского поселения</v>
      </c>
      <c r="B3" s="263"/>
      <c r="C3" s="263"/>
      <c r="D3" s="263"/>
      <c r="E3" s="263"/>
    </row>
    <row r="4" spans="1:7" ht="14.25" x14ac:dyDescent="0.2">
      <c r="A4" s="263" t="str">
        <f>'1'!A4:C4</f>
        <v>на 2023 год и на плановый период 2024 и 2025 годов»</v>
      </c>
      <c r="B4" s="263"/>
      <c r="C4" s="263"/>
      <c r="D4" s="263"/>
      <c r="E4" s="263"/>
    </row>
    <row r="5" spans="1:7" ht="15" customHeight="1" x14ac:dyDescent="0.2">
      <c r="A5" s="263" t="str">
        <f>'1'!A5:C5</f>
        <v xml:space="preserve"> №  от  .12.2022г.</v>
      </c>
      <c r="B5" s="263"/>
      <c r="C5" s="263"/>
      <c r="D5" s="263"/>
      <c r="E5" s="263"/>
    </row>
    <row r="6" spans="1:7" x14ac:dyDescent="0.2">
      <c r="A6" s="4"/>
      <c r="B6" s="4"/>
      <c r="C6" s="4"/>
      <c r="D6" s="4"/>
      <c r="E6" s="4"/>
    </row>
    <row r="7" spans="1:7" ht="66.75" customHeight="1" x14ac:dyDescent="0.25">
      <c r="A7" s="264" t="s">
        <v>526</v>
      </c>
      <c r="B7" s="264"/>
      <c r="C7" s="264"/>
      <c r="D7" s="264"/>
      <c r="E7" s="264"/>
    </row>
    <row r="8" spans="1:7" ht="15.75" customHeight="1" x14ac:dyDescent="0.25">
      <c r="A8" s="124"/>
      <c r="B8" s="124"/>
      <c r="C8" s="124"/>
      <c r="D8" s="124"/>
      <c r="E8" s="124"/>
      <c r="G8" s="5" t="s">
        <v>90</v>
      </c>
    </row>
    <row r="9" spans="1:7" ht="15.75" x14ac:dyDescent="0.2">
      <c r="A9" s="125" t="s">
        <v>33</v>
      </c>
      <c r="B9" s="125" t="s">
        <v>142</v>
      </c>
      <c r="C9" s="125" t="s">
        <v>143</v>
      </c>
      <c r="D9" s="126" t="s">
        <v>316</v>
      </c>
      <c r="E9" s="125" t="s">
        <v>91</v>
      </c>
    </row>
    <row r="10" spans="1:7" x14ac:dyDescent="0.2">
      <c r="A10" s="150" t="s">
        <v>570</v>
      </c>
      <c r="B10" s="40"/>
      <c r="C10" s="40"/>
      <c r="D10" s="157"/>
      <c r="E10" s="158">
        <f>E276</f>
        <v>30768.5</v>
      </c>
    </row>
    <row r="11" spans="1:7" ht="25.5" x14ac:dyDescent="0.2">
      <c r="A11" s="148" t="s">
        <v>390</v>
      </c>
      <c r="B11" s="160" t="s">
        <v>201</v>
      </c>
      <c r="C11" s="160"/>
      <c r="D11" s="160"/>
      <c r="E11" s="166">
        <f>E12+E40+E45</f>
        <v>11379.599999999999</v>
      </c>
    </row>
    <row r="12" spans="1:7" ht="38.25" x14ac:dyDescent="0.2">
      <c r="A12" s="149" t="s">
        <v>344</v>
      </c>
      <c r="B12" s="127" t="s">
        <v>202</v>
      </c>
      <c r="C12" s="127"/>
      <c r="D12" s="127"/>
      <c r="E12" s="141">
        <f>E13+E24+E35</f>
        <v>11320.3</v>
      </c>
      <c r="G12" s="30"/>
    </row>
    <row r="13" spans="1:7" ht="25.5" x14ac:dyDescent="0.2">
      <c r="A13" s="150" t="s">
        <v>144</v>
      </c>
      <c r="B13" s="128" t="s">
        <v>203</v>
      </c>
      <c r="C13" s="128"/>
      <c r="D13" s="128"/>
      <c r="E13" s="49">
        <f>E14+E17</f>
        <v>2341.4</v>
      </c>
    </row>
    <row r="14" spans="1:7" x14ac:dyDescent="0.2">
      <c r="A14" s="150" t="s">
        <v>204</v>
      </c>
      <c r="B14" s="128" t="s">
        <v>205</v>
      </c>
      <c r="C14" s="128"/>
      <c r="D14" s="128"/>
      <c r="E14" s="49">
        <f>E15</f>
        <v>2335</v>
      </c>
      <c r="G14" s="30"/>
    </row>
    <row r="15" spans="1:7" ht="51" x14ac:dyDescent="0.2">
      <c r="A15" s="66" t="s">
        <v>206</v>
      </c>
      <c r="B15" s="129" t="s">
        <v>205</v>
      </c>
      <c r="C15" s="129" t="s">
        <v>130</v>
      </c>
      <c r="D15" s="129"/>
      <c r="E15" s="62">
        <f>E16</f>
        <v>2335</v>
      </c>
      <c r="F15" s="30"/>
    </row>
    <row r="16" spans="1:7" ht="25.5" x14ac:dyDescent="0.2">
      <c r="A16" s="66" t="s">
        <v>146</v>
      </c>
      <c r="B16" s="129" t="s">
        <v>205</v>
      </c>
      <c r="C16" s="129" t="s">
        <v>130</v>
      </c>
      <c r="D16" s="129" t="s">
        <v>291</v>
      </c>
      <c r="E16" s="62">
        <v>2335</v>
      </c>
    </row>
    <row r="17" spans="1:6" ht="25.5" x14ac:dyDescent="0.2">
      <c r="A17" s="155" t="s">
        <v>207</v>
      </c>
      <c r="B17" s="142" t="s">
        <v>208</v>
      </c>
      <c r="C17" s="129"/>
      <c r="D17" s="129"/>
      <c r="E17" s="49">
        <f>E18+E20+E22</f>
        <v>6.4</v>
      </c>
    </row>
    <row r="18" spans="1:6" ht="51" x14ac:dyDescent="0.2">
      <c r="A18" s="66" t="s">
        <v>206</v>
      </c>
      <c r="B18" s="129" t="s">
        <v>208</v>
      </c>
      <c r="C18" s="129" t="s">
        <v>130</v>
      </c>
      <c r="D18" s="129"/>
      <c r="E18" s="62">
        <f>E19</f>
        <v>6.4</v>
      </c>
    </row>
    <row r="19" spans="1:6" ht="25.5" x14ac:dyDescent="0.2">
      <c r="A19" s="66" t="s">
        <v>146</v>
      </c>
      <c r="B19" s="129" t="s">
        <v>208</v>
      </c>
      <c r="C19" s="129" t="s">
        <v>130</v>
      </c>
      <c r="D19" s="129" t="s">
        <v>291</v>
      </c>
      <c r="E19" s="62">
        <v>6.4</v>
      </c>
    </row>
    <row r="20" spans="1:6" ht="25.5" hidden="1" x14ac:dyDescent="0.2">
      <c r="A20" s="151" t="s">
        <v>339</v>
      </c>
      <c r="B20" s="130" t="s">
        <v>208</v>
      </c>
      <c r="C20" s="130" t="s">
        <v>131</v>
      </c>
      <c r="D20" s="143"/>
      <c r="E20" s="144">
        <f>E21</f>
        <v>0</v>
      </c>
    </row>
    <row r="21" spans="1:6" ht="25.5" hidden="1" x14ac:dyDescent="0.2">
      <c r="A21" s="151" t="s">
        <v>146</v>
      </c>
      <c r="B21" s="130" t="s">
        <v>208</v>
      </c>
      <c r="C21" s="130" t="s">
        <v>131</v>
      </c>
      <c r="D21" s="131" t="s">
        <v>291</v>
      </c>
      <c r="E21" s="144">
        <v>0</v>
      </c>
    </row>
    <row r="22" spans="1:6" hidden="1" x14ac:dyDescent="0.2">
      <c r="A22" s="66" t="s">
        <v>132</v>
      </c>
      <c r="B22" s="129" t="s">
        <v>211</v>
      </c>
      <c r="C22" s="129" t="s">
        <v>133</v>
      </c>
      <c r="D22" s="129"/>
      <c r="E22" s="144">
        <f>E23</f>
        <v>0</v>
      </c>
    </row>
    <row r="23" spans="1:6" ht="25.5" hidden="1" x14ac:dyDescent="0.2">
      <c r="A23" s="151" t="s">
        <v>146</v>
      </c>
      <c r="B23" s="129" t="s">
        <v>211</v>
      </c>
      <c r="C23" s="129" t="s">
        <v>133</v>
      </c>
      <c r="D23" s="129" t="s">
        <v>291</v>
      </c>
      <c r="E23" s="144"/>
    </row>
    <row r="24" spans="1:6" ht="25.5" x14ac:dyDescent="0.2">
      <c r="A24" s="150" t="s">
        <v>147</v>
      </c>
      <c r="B24" s="128" t="s">
        <v>209</v>
      </c>
      <c r="C24" s="128"/>
      <c r="D24" s="128"/>
      <c r="E24" s="49">
        <f>E25+E28</f>
        <v>8242.2999999999993</v>
      </c>
    </row>
    <row r="25" spans="1:6" x14ac:dyDescent="0.2">
      <c r="A25" s="150" t="s">
        <v>204</v>
      </c>
      <c r="B25" s="128" t="s">
        <v>210</v>
      </c>
      <c r="C25" s="128"/>
      <c r="D25" s="128"/>
      <c r="E25" s="49">
        <f>E26</f>
        <v>7544</v>
      </c>
    </row>
    <row r="26" spans="1:6" ht="51" x14ac:dyDescent="0.2">
      <c r="A26" s="66" t="s">
        <v>206</v>
      </c>
      <c r="B26" s="129" t="s">
        <v>210</v>
      </c>
      <c r="C26" s="129" t="s">
        <v>130</v>
      </c>
      <c r="D26" s="129"/>
      <c r="E26" s="62">
        <f>E27</f>
        <v>7544</v>
      </c>
      <c r="F26" s="30"/>
    </row>
    <row r="27" spans="1:6" ht="38.25" x14ac:dyDescent="0.2">
      <c r="A27" s="66" t="s">
        <v>148</v>
      </c>
      <c r="B27" s="129" t="s">
        <v>210</v>
      </c>
      <c r="C27" s="129" t="s">
        <v>130</v>
      </c>
      <c r="D27" s="129" t="s">
        <v>292</v>
      </c>
      <c r="E27" s="62">
        <v>7544</v>
      </c>
    </row>
    <row r="28" spans="1:6" ht="25.5" x14ac:dyDescent="0.2">
      <c r="A28" s="150" t="s">
        <v>207</v>
      </c>
      <c r="B28" s="128" t="s">
        <v>211</v>
      </c>
      <c r="C28" s="128"/>
      <c r="D28" s="128"/>
      <c r="E28" s="49">
        <f>E29+E31+E33</f>
        <v>698.3</v>
      </c>
    </row>
    <row r="29" spans="1:6" ht="51" x14ac:dyDescent="0.2">
      <c r="A29" s="66" t="s">
        <v>206</v>
      </c>
      <c r="B29" s="129" t="s">
        <v>211</v>
      </c>
      <c r="C29" s="129" t="s">
        <v>130</v>
      </c>
      <c r="D29" s="129"/>
      <c r="E29" s="62">
        <f>E30</f>
        <v>62.8</v>
      </c>
    </row>
    <row r="30" spans="1:6" ht="38.25" x14ac:dyDescent="0.2">
      <c r="A30" s="66" t="s">
        <v>148</v>
      </c>
      <c r="B30" s="129" t="s">
        <v>211</v>
      </c>
      <c r="C30" s="129" t="s">
        <v>130</v>
      </c>
      <c r="D30" s="129" t="s">
        <v>292</v>
      </c>
      <c r="E30" s="62">
        <v>62.8</v>
      </c>
    </row>
    <row r="31" spans="1:6" ht="25.5" x14ac:dyDescent="0.2">
      <c r="A31" s="66" t="s">
        <v>339</v>
      </c>
      <c r="B31" s="129" t="s">
        <v>211</v>
      </c>
      <c r="C31" s="129" t="s">
        <v>131</v>
      </c>
      <c r="D31" s="129"/>
      <c r="E31" s="62">
        <f>E32</f>
        <v>634.5</v>
      </c>
    </row>
    <row r="32" spans="1:6" ht="38.25" x14ac:dyDescent="0.2">
      <c r="A32" s="66" t="s">
        <v>148</v>
      </c>
      <c r="B32" s="129" t="s">
        <v>211</v>
      </c>
      <c r="C32" s="129" t="s">
        <v>131</v>
      </c>
      <c r="D32" s="129" t="s">
        <v>292</v>
      </c>
      <c r="E32" s="62">
        <v>634.5</v>
      </c>
    </row>
    <row r="33" spans="1:5" x14ac:dyDescent="0.2">
      <c r="A33" s="66" t="s">
        <v>132</v>
      </c>
      <c r="B33" s="129" t="s">
        <v>211</v>
      </c>
      <c r="C33" s="129" t="s">
        <v>133</v>
      </c>
      <c r="D33" s="129"/>
      <c r="E33" s="62">
        <f>E34</f>
        <v>1</v>
      </c>
    </row>
    <row r="34" spans="1:5" ht="38.25" x14ac:dyDescent="0.2">
      <c r="A34" s="66" t="s">
        <v>148</v>
      </c>
      <c r="B34" s="129" t="s">
        <v>211</v>
      </c>
      <c r="C34" s="129" t="s">
        <v>133</v>
      </c>
      <c r="D34" s="129" t="s">
        <v>292</v>
      </c>
      <c r="E34" s="62">
        <v>1</v>
      </c>
    </row>
    <row r="35" spans="1:5" ht="76.5" x14ac:dyDescent="0.2">
      <c r="A35" s="150" t="s">
        <v>212</v>
      </c>
      <c r="B35" s="128" t="s">
        <v>213</v>
      </c>
      <c r="C35" s="129"/>
      <c r="D35" s="129"/>
      <c r="E35" s="49">
        <f>E36</f>
        <v>736.59999999999991</v>
      </c>
    </row>
    <row r="36" spans="1:5" ht="38.25" x14ac:dyDescent="0.2">
      <c r="A36" s="150" t="s">
        <v>214</v>
      </c>
      <c r="B36" s="128" t="s">
        <v>215</v>
      </c>
      <c r="C36" s="129"/>
      <c r="D36" s="129"/>
      <c r="E36" s="49">
        <f>E37</f>
        <v>736.59999999999991</v>
      </c>
    </row>
    <row r="37" spans="1:5" x14ac:dyDescent="0.2">
      <c r="A37" s="66" t="s">
        <v>134</v>
      </c>
      <c r="B37" s="129" t="s">
        <v>215</v>
      </c>
      <c r="C37" s="129" t="s">
        <v>179</v>
      </c>
      <c r="D37" s="129"/>
      <c r="E37" s="62">
        <f>E38+E39</f>
        <v>736.59999999999991</v>
      </c>
    </row>
    <row r="38" spans="1:5" ht="63.75" x14ac:dyDescent="0.2">
      <c r="A38" s="66" t="s">
        <v>216</v>
      </c>
      <c r="B38" s="129" t="s">
        <v>215</v>
      </c>
      <c r="C38" s="129" t="s">
        <v>179</v>
      </c>
      <c r="D38" s="129" t="s">
        <v>292</v>
      </c>
      <c r="E38" s="62">
        <v>409.7</v>
      </c>
    </row>
    <row r="39" spans="1:5" ht="25.5" x14ac:dyDescent="0.2">
      <c r="A39" s="156" t="s">
        <v>118</v>
      </c>
      <c r="B39" s="129" t="s">
        <v>215</v>
      </c>
      <c r="C39" s="129" t="s">
        <v>179</v>
      </c>
      <c r="D39" s="129" t="s">
        <v>293</v>
      </c>
      <c r="E39" s="62">
        <v>326.89999999999998</v>
      </c>
    </row>
    <row r="40" spans="1:5" ht="25.5" x14ac:dyDescent="0.2">
      <c r="A40" s="149" t="s">
        <v>345</v>
      </c>
      <c r="B40" s="127" t="s">
        <v>217</v>
      </c>
      <c r="C40" s="127"/>
      <c r="D40" s="127"/>
      <c r="E40" s="141">
        <f>E41</f>
        <v>1</v>
      </c>
    </row>
    <row r="41" spans="1:5" ht="25.5" x14ac:dyDescent="0.2">
      <c r="A41" s="152" t="s">
        <v>218</v>
      </c>
      <c r="B41" s="128" t="s">
        <v>219</v>
      </c>
      <c r="C41" s="128"/>
      <c r="D41" s="128"/>
      <c r="E41" s="49">
        <f>E42</f>
        <v>1</v>
      </c>
    </row>
    <row r="42" spans="1:5" ht="25.5" x14ac:dyDescent="0.2">
      <c r="A42" s="150" t="s">
        <v>149</v>
      </c>
      <c r="B42" s="128" t="s">
        <v>220</v>
      </c>
      <c r="C42" s="129"/>
      <c r="D42" s="129"/>
      <c r="E42" s="49">
        <f>E43</f>
        <v>1</v>
      </c>
    </row>
    <row r="43" spans="1:5" x14ac:dyDescent="0.2">
      <c r="A43" s="66" t="s">
        <v>138</v>
      </c>
      <c r="B43" s="129" t="s">
        <v>220</v>
      </c>
      <c r="C43" s="129" t="s">
        <v>139</v>
      </c>
      <c r="D43" s="129"/>
      <c r="E43" s="62">
        <f>E44</f>
        <v>1</v>
      </c>
    </row>
    <row r="44" spans="1:5" ht="25.5" x14ac:dyDescent="0.2">
      <c r="A44" s="66" t="s">
        <v>28</v>
      </c>
      <c r="B44" s="129" t="s">
        <v>220</v>
      </c>
      <c r="C44" s="129" t="s">
        <v>139</v>
      </c>
      <c r="D44" s="129" t="s">
        <v>306</v>
      </c>
      <c r="E44" s="62">
        <v>1</v>
      </c>
    </row>
    <row r="45" spans="1:5" ht="38.25" x14ac:dyDescent="0.2">
      <c r="A45" s="149" t="s">
        <v>391</v>
      </c>
      <c r="B45" s="127" t="s">
        <v>221</v>
      </c>
      <c r="C45" s="127"/>
      <c r="D45" s="127"/>
      <c r="E45" s="141">
        <f>E46</f>
        <v>58.3</v>
      </c>
    </row>
    <row r="46" spans="1:5" ht="38.25" x14ac:dyDescent="0.2">
      <c r="A46" s="150" t="s">
        <v>222</v>
      </c>
      <c r="B46" s="128" t="s">
        <v>223</v>
      </c>
      <c r="C46" s="128"/>
      <c r="D46" s="128"/>
      <c r="E46" s="49">
        <f>E47</f>
        <v>58.3</v>
      </c>
    </row>
    <row r="47" spans="1:5" ht="25.5" x14ac:dyDescent="0.2">
      <c r="A47" s="150" t="s">
        <v>150</v>
      </c>
      <c r="B47" s="128" t="s">
        <v>224</v>
      </c>
      <c r="C47" s="128"/>
      <c r="D47" s="128"/>
      <c r="E47" s="49">
        <f>E48+E50</f>
        <v>58.3</v>
      </c>
    </row>
    <row r="48" spans="1:5" ht="51" x14ac:dyDescent="0.2">
      <c r="A48" s="66" t="s">
        <v>206</v>
      </c>
      <c r="B48" s="129" t="s">
        <v>224</v>
      </c>
      <c r="C48" s="129" t="s">
        <v>130</v>
      </c>
      <c r="D48" s="129"/>
      <c r="E48" s="62">
        <f>E49</f>
        <v>55.4</v>
      </c>
    </row>
    <row r="49" spans="1:5" x14ac:dyDescent="0.2">
      <c r="A49" s="66" t="s">
        <v>40</v>
      </c>
      <c r="B49" s="129" t="s">
        <v>224</v>
      </c>
      <c r="C49" s="129" t="s">
        <v>130</v>
      </c>
      <c r="D49" s="129" t="s">
        <v>298</v>
      </c>
      <c r="E49" s="62">
        <v>55.4</v>
      </c>
    </row>
    <row r="50" spans="1:5" ht="25.5" x14ac:dyDescent="0.2">
      <c r="A50" s="66" t="s">
        <v>339</v>
      </c>
      <c r="B50" s="129" t="s">
        <v>224</v>
      </c>
      <c r="C50" s="129" t="s">
        <v>131</v>
      </c>
      <c r="D50" s="129"/>
      <c r="E50" s="62">
        <f>E51</f>
        <v>2.9</v>
      </c>
    </row>
    <row r="51" spans="1:5" x14ac:dyDescent="0.2">
      <c r="A51" s="66" t="s">
        <v>40</v>
      </c>
      <c r="B51" s="129" t="s">
        <v>224</v>
      </c>
      <c r="C51" s="129" t="s">
        <v>131</v>
      </c>
      <c r="D51" s="129" t="s">
        <v>298</v>
      </c>
      <c r="E51" s="62">
        <v>2.9</v>
      </c>
    </row>
    <row r="52" spans="1:5" ht="25.5" x14ac:dyDescent="0.2">
      <c r="A52" s="162" t="s">
        <v>392</v>
      </c>
      <c r="B52" s="160" t="s">
        <v>225</v>
      </c>
      <c r="C52" s="163"/>
      <c r="D52" s="163"/>
      <c r="E52" s="166">
        <f>E53</f>
        <v>1916.6</v>
      </c>
    </row>
    <row r="53" spans="1:5" x14ac:dyDescent="0.2">
      <c r="A53" s="149" t="s">
        <v>393</v>
      </c>
      <c r="B53" s="127" t="s">
        <v>226</v>
      </c>
      <c r="C53" s="132"/>
      <c r="D53" s="132"/>
      <c r="E53" s="141">
        <f>E54+E64+E68+E77</f>
        <v>1916.6</v>
      </c>
    </row>
    <row r="54" spans="1:5" ht="25.5" hidden="1" x14ac:dyDescent="0.2">
      <c r="A54" s="150" t="s">
        <v>151</v>
      </c>
      <c r="B54" s="128" t="s">
        <v>227</v>
      </c>
      <c r="C54" s="129"/>
      <c r="D54" s="129"/>
      <c r="E54" s="49">
        <f>E55+E58+E61</f>
        <v>0</v>
      </c>
    </row>
    <row r="55" spans="1:5" ht="38.25" hidden="1" x14ac:dyDescent="0.2">
      <c r="A55" s="150" t="s">
        <v>214</v>
      </c>
      <c r="B55" s="128" t="s">
        <v>228</v>
      </c>
      <c r="C55" s="129"/>
      <c r="D55" s="129"/>
      <c r="E55" s="49">
        <f>E56</f>
        <v>0</v>
      </c>
    </row>
    <row r="56" spans="1:5" ht="25.5" hidden="1" x14ac:dyDescent="0.2">
      <c r="A56" s="66" t="s">
        <v>339</v>
      </c>
      <c r="B56" s="129" t="s">
        <v>228</v>
      </c>
      <c r="C56" s="129" t="s">
        <v>131</v>
      </c>
      <c r="D56" s="129"/>
      <c r="E56" s="62">
        <f>E57</f>
        <v>0</v>
      </c>
    </row>
    <row r="57" spans="1:5" hidden="1" x14ac:dyDescent="0.2">
      <c r="A57" s="66" t="s">
        <v>117</v>
      </c>
      <c r="B57" s="129" t="s">
        <v>228</v>
      </c>
      <c r="C57" s="129" t="s">
        <v>131</v>
      </c>
      <c r="D57" s="129" t="s">
        <v>299</v>
      </c>
      <c r="E57" s="62">
        <v>0</v>
      </c>
    </row>
    <row r="58" spans="1:5" ht="25.5" hidden="1" x14ac:dyDescent="0.2">
      <c r="A58" s="153" t="s">
        <v>382</v>
      </c>
      <c r="B58" s="128" t="s">
        <v>514</v>
      </c>
      <c r="C58" s="129"/>
      <c r="D58" s="129"/>
      <c r="E58" s="62">
        <f>E59</f>
        <v>0</v>
      </c>
    </row>
    <row r="59" spans="1:5" ht="25.5" hidden="1" x14ac:dyDescent="0.2">
      <c r="A59" s="151" t="s">
        <v>384</v>
      </c>
      <c r="B59" s="129" t="s">
        <v>514</v>
      </c>
      <c r="C59" s="129" t="s">
        <v>131</v>
      </c>
      <c r="D59" s="129"/>
      <c r="E59" s="62">
        <f>E60</f>
        <v>0</v>
      </c>
    </row>
    <row r="60" spans="1:5" hidden="1" x14ac:dyDescent="0.2">
      <c r="A60" s="66" t="s">
        <v>117</v>
      </c>
      <c r="B60" s="129" t="s">
        <v>514</v>
      </c>
      <c r="C60" s="129" t="s">
        <v>131</v>
      </c>
      <c r="D60" s="129" t="s">
        <v>299</v>
      </c>
      <c r="E60" s="62"/>
    </row>
    <row r="61" spans="1:5" ht="25.5" hidden="1" x14ac:dyDescent="0.2">
      <c r="A61" s="233" t="s">
        <v>534</v>
      </c>
      <c r="B61" s="133" t="s">
        <v>535</v>
      </c>
      <c r="C61" s="130"/>
      <c r="D61" s="130"/>
      <c r="E61" s="54">
        <f>E62</f>
        <v>0</v>
      </c>
    </row>
    <row r="62" spans="1:5" ht="25.5" hidden="1" x14ac:dyDescent="0.2">
      <c r="A62" s="234" t="s">
        <v>339</v>
      </c>
      <c r="B62" s="130" t="s">
        <v>535</v>
      </c>
      <c r="C62" s="130" t="s">
        <v>131</v>
      </c>
      <c r="D62" s="130"/>
      <c r="E62" s="144">
        <f>E63</f>
        <v>0</v>
      </c>
    </row>
    <row r="63" spans="1:5" hidden="1" x14ac:dyDescent="0.2">
      <c r="A63" s="234" t="s">
        <v>117</v>
      </c>
      <c r="B63" s="130" t="s">
        <v>535</v>
      </c>
      <c r="C63" s="130" t="s">
        <v>131</v>
      </c>
      <c r="D63" s="130" t="s">
        <v>299</v>
      </c>
      <c r="E63" s="144"/>
    </row>
    <row r="64" spans="1:5" ht="51" hidden="1" x14ac:dyDescent="0.2">
      <c r="A64" s="150" t="s">
        <v>152</v>
      </c>
      <c r="B64" s="128" t="s">
        <v>229</v>
      </c>
      <c r="C64" s="129"/>
      <c r="D64" s="129"/>
      <c r="E64" s="49">
        <f>E65</f>
        <v>0</v>
      </c>
    </row>
    <row r="65" spans="1:5" ht="38.25" hidden="1" x14ac:dyDescent="0.2">
      <c r="A65" s="150" t="s">
        <v>214</v>
      </c>
      <c r="B65" s="128" t="s">
        <v>230</v>
      </c>
      <c r="C65" s="129"/>
      <c r="D65" s="129"/>
      <c r="E65" s="49">
        <f>E66</f>
        <v>0</v>
      </c>
    </row>
    <row r="66" spans="1:5" ht="25.5" hidden="1" x14ac:dyDescent="0.2">
      <c r="A66" s="66" t="s">
        <v>339</v>
      </c>
      <c r="B66" s="129" t="s">
        <v>230</v>
      </c>
      <c r="C66" s="129" t="s">
        <v>131</v>
      </c>
      <c r="D66" s="129"/>
      <c r="E66" s="62">
        <f>E67</f>
        <v>0</v>
      </c>
    </row>
    <row r="67" spans="1:5" hidden="1" x14ac:dyDescent="0.2">
      <c r="A67" s="66" t="s">
        <v>117</v>
      </c>
      <c r="B67" s="129" t="s">
        <v>230</v>
      </c>
      <c r="C67" s="129" t="s">
        <v>131</v>
      </c>
      <c r="D67" s="129" t="s">
        <v>299</v>
      </c>
      <c r="E67" s="62">
        <v>0</v>
      </c>
    </row>
    <row r="68" spans="1:5" ht="51" x14ac:dyDescent="0.2">
      <c r="A68" s="150" t="s">
        <v>153</v>
      </c>
      <c r="B68" s="128" t="s">
        <v>231</v>
      </c>
      <c r="C68" s="129"/>
      <c r="D68" s="129"/>
      <c r="E68" s="49">
        <f>E69+E74</f>
        <v>958.3</v>
      </c>
    </row>
    <row r="69" spans="1:5" ht="38.25" x14ac:dyDescent="0.2">
      <c r="A69" s="150" t="s">
        <v>214</v>
      </c>
      <c r="B69" s="128" t="s">
        <v>232</v>
      </c>
      <c r="C69" s="129"/>
      <c r="D69" s="129"/>
      <c r="E69" s="49">
        <f>E70+E72</f>
        <v>958.3</v>
      </c>
    </row>
    <row r="70" spans="1:5" ht="25.5" x14ac:dyDescent="0.2">
      <c r="A70" s="66" t="s">
        <v>338</v>
      </c>
      <c r="B70" s="129" t="s">
        <v>232</v>
      </c>
      <c r="C70" s="129" t="s">
        <v>131</v>
      </c>
      <c r="D70" s="129"/>
      <c r="E70" s="62">
        <f>E71</f>
        <v>958.3</v>
      </c>
    </row>
    <row r="71" spans="1:5" x14ac:dyDescent="0.2">
      <c r="A71" s="66" t="s">
        <v>117</v>
      </c>
      <c r="B71" s="129" t="s">
        <v>232</v>
      </c>
      <c r="C71" s="129" t="s">
        <v>131</v>
      </c>
      <c r="D71" s="129" t="s">
        <v>299</v>
      </c>
      <c r="E71" s="62">
        <v>958.3</v>
      </c>
    </row>
    <row r="72" spans="1:5" hidden="1" x14ac:dyDescent="0.2">
      <c r="A72" s="66" t="s">
        <v>132</v>
      </c>
      <c r="B72" s="129" t="s">
        <v>232</v>
      </c>
      <c r="C72" s="129" t="s">
        <v>133</v>
      </c>
      <c r="D72" s="129"/>
      <c r="E72" s="62">
        <f>E73</f>
        <v>0</v>
      </c>
    </row>
    <row r="73" spans="1:5" hidden="1" x14ac:dyDescent="0.2">
      <c r="A73" s="66" t="s">
        <v>117</v>
      </c>
      <c r="B73" s="129" t="s">
        <v>232</v>
      </c>
      <c r="C73" s="129" t="s">
        <v>133</v>
      </c>
      <c r="D73" s="129" t="s">
        <v>299</v>
      </c>
      <c r="E73" s="62">
        <v>0</v>
      </c>
    </row>
    <row r="74" spans="1:5" ht="25.5" hidden="1" x14ac:dyDescent="0.2">
      <c r="A74" s="153" t="s">
        <v>382</v>
      </c>
      <c r="B74" s="128" t="s">
        <v>536</v>
      </c>
      <c r="C74" s="129"/>
      <c r="D74" s="129"/>
      <c r="E74" s="49">
        <f>E75</f>
        <v>0</v>
      </c>
    </row>
    <row r="75" spans="1:5" ht="25.5" hidden="1" x14ac:dyDescent="0.2">
      <c r="A75" s="151" t="s">
        <v>384</v>
      </c>
      <c r="B75" s="129" t="s">
        <v>536</v>
      </c>
      <c r="C75" s="129" t="s">
        <v>131</v>
      </c>
      <c r="D75" s="129"/>
      <c r="E75" s="62">
        <f>E76</f>
        <v>0</v>
      </c>
    </row>
    <row r="76" spans="1:5" hidden="1" x14ac:dyDescent="0.2">
      <c r="A76" s="66" t="s">
        <v>117</v>
      </c>
      <c r="B76" s="129" t="s">
        <v>536</v>
      </c>
      <c r="C76" s="129" t="s">
        <v>131</v>
      </c>
      <c r="D76" s="129" t="s">
        <v>299</v>
      </c>
      <c r="E76" s="62"/>
    </row>
    <row r="77" spans="1:5" ht="25.5" x14ac:dyDescent="0.2">
      <c r="A77" s="150" t="s">
        <v>317</v>
      </c>
      <c r="B77" s="128" t="s">
        <v>318</v>
      </c>
      <c r="C77" s="129"/>
      <c r="D77" s="129"/>
      <c r="E77" s="49">
        <f>E78</f>
        <v>958.3</v>
      </c>
    </row>
    <row r="78" spans="1:5" ht="38.25" x14ac:dyDescent="0.2">
      <c r="A78" s="150" t="s">
        <v>214</v>
      </c>
      <c r="B78" s="128" t="s">
        <v>319</v>
      </c>
      <c r="C78" s="129"/>
      <c r="D78" s="129"/>
      <c r="E78" s="49">
        <f>E79+E81</f>
        <v>958.3</v>
      </c>
    </row>
    <row r="79" spans="1:5" ht="25.5" x14ac:dyDescent="0.2">
      <c r="A79" s="66" t="s">
        <v>339</v>
      </c>
      <c r="B79" s="129" t="s">
        <v>319</v>
      </c>
      <c r="C79" s="129" t="s">
        <v>131</v>
      </c>
      <c r="D79" s="129"/>
      <c r="E79" s="62">
        <f>E80</f>
        <v>958.3</v>
      </c>
    </row>
    <row r="80" spans="1:5" x14ac:dyDescent="0.2">
      <c r="A80" s="66" t="s">
        <v>117</v>
      </c>
      <c r="B80" s="129" t="s">
        <v>319</v>
      </c>
      <c r="C80" s="129" t="s">
        <v>131</v>
      </c>
      <c r="D80" s="129" t="s">
        <v>299</v>
      </c>
      <c r="E80" s="62">
        <v>958.3</v>
      </c>
    </row>
    <row r="81" spans="1:5" hidden="1" x14ac:dyDescent="0.2">
      <c r="A81" s="66" t="s">
        <v>132</v>
      </c>
      <c r="B81" s="129" t="s">
        <v>319</v>
      </c>
      <c r="C81" s="129" t="s">
        <v>133</v>
      </c>
      <c r="D81" s="129"/>
      <c r="E81" s="62">
        <f>E82</f>
        <v>0</v>
      </c>
    </row>
    <row r="82" spans="1:5" hidden="1" x14ac:dyDescent="0.2">
      <c r="A82" s="66" t="s">
        <v>117</v>
      </c>
      <c r="B82" s="129" t="s">
        <v>319</v>
      </c>
      <c r="C82" s="129" t="s">
        <v>133</v>
      </c>
      <c r="D82" s="129" t="s">
        <v>299</v>
      </c>
      <c r="E82" s="62"/>
    </row>
    <row r="83" spans="1:5" ht="25.5" x14ac:dyDescent="0.2">
      <c r="A83" s="162" t="s">
        <v>394</v>
      </c>
      <c r="B83" s="160" t="s">
        <v>233</v>
      </c>
      <c r="C83" s="163"/>
      <c r="D83" s="163"/>
      <c r="E83" s="166">
        <f>E84+E93+E98+E127</f>
        <v>2552.6000000000004</v>
      </c>
    </row>
    <row r="84" spans="1:5" ht="25.5" x14ac:dyDescent="0.2">
      <c r="A84" s="149" t="s">
        <v>395</v>
      </c>
      <c r="B84" s="136" t="s">
        <v>234</v>
      </c>
      <c r="C84" s="136"/>
      <c r="D84" s="136"/>
      <c r="E84" s="145">
        <f>E85+E89</f>
        <v>252.4</v>
      </c>
    </row>
    <row r="85" spans="1:5" ht="25.5" x14ac:dyDescent="0.2">
      <c r="A85" s="198" t="s">
        <v>483</v>
      </c>
      <c r="B85" s="128" t="s">
        <v>484</v>
      </c>
      <c r="C85" s="129"/>
      <c r="D85" s="129"/>
      <c r="E85" s="49">
        <f>E86</f>
        <v>252.4</v>
      </c>
    </row>
    <row r="86" spans="1:5" ht="38.25" x14ac:dyDescent="0.2">
      <c r="A86" s="198" t="s">
        <v>214</v>
      </c>
      <c r="B86" s="128" t="s">
        <v>485</v>
      </c>
      <c r="C86" s="129"/>
      <c r="D86" s="129"/>
      <c r="E86" s="49">
        <f>E87</f>
        <v>252.4</v>
      </c>
    </row>
    <row r="87" spans="1:5" ht="25.5" x14ac:dyDescent="0.2">
      <c r="A87" s="116" t="s">
        <v>338</v>
      </c>
      <c r="B87" s="129" t="s">
        <v>485</v>
      </c>
      <c r="C87" s="129" t="s">
        <v>131</v>
      </c>
      <c r="D87" s="129"/>
      <c r="E87" s="62">
        <f>E88</f>
        <v>252.4</v>
      </c>
    </row>
    <row r="88" spans="1:5" x14ac:dyDescent="0.2">
      <c r="A88" s="116" t="s">
        <v>87</v>
      </c>
      <c r="B88" s="129" t="s">
        <v>485</v>
      </c>
      <c r="C88" s="129" t="s">
        <v>131</v>
      </c>
      <c r="D88" s="129" t="s">
        <v>300</v>
      </c>
      <c r="E88" s="62">
        <v>252.4</v>
      </c>
    </row>
    <row r="89" spans="1:5" ht="25.5" hidden="1" x14ac:dyDescent="0.2">
      <c r="A89" s="150" t="s">
        <v>154</v>
      </c>
      <c r="B89" s="128" t="s">
        <v>235</v>
      </c>
      <c r="C89" s="129"/>
      <c r="D89" s="129"/>
      <c r="E89" s="49">
        <f>E90</f>
        <v>0</v>
      </c>
    </row>
    <row r="90" spans="1:5" ht="38.25" hidden="1" x14ac:dyDescent="0.2">
      <c r="A90" s="150" t="s">
        <v>214</v>
      </c>
      <c r="B90" s="128" t="s">
        <v>236</v>
      </c>
      <c r="C90" s="129"/>
      <c r="D90" s="129"/>
      <c r="E90" s="49">
        <f>E91</f>
        <v>0</v>
      </c>
    </row>
    <row r="91" spans="1:5" ht="25.5" hidden="1" x14ac:dyDescent="0.2">
      <c r="A91" s="66" t="s">
        <v>339</v>
      </c>
      <c r="B91" s="129" t="s">
        <v>236</v>
      </c>
      <c r="C91" s="129" t="s">
        <v>131</v>
      </c>
      <c r="D91" s="129"/>
      <c r="E91" s="62">
        <f>E92</f>
        <v>0</v>
      </c>
    </row>
    <row r="92" spans="1:5" hidden="1" x14ac:dyDescent="0.2">
      <c r="A92" s="66" t="s">
        <v>87</v>
      </c>
      <c r="B92" s="129" t="s">
        <v>236</v>
      </c>
      <c r="C92" s="129" t="s">
        <v>131</v>
      </c>
      <c r="D92" s="129" t="s">
        <v>300</v>
      </c>
      <c r="E92" s="62">
        <v>0</v>
      </c>
    </row>
    <row r="93" spans="1:5" ht="25.5" hidden="1" x14ac:dyDescent="0.2">
      <c r="A93" s="149" t="s">
        <v>396</v>
      </c>
      <c r="B93" s="136" t="s">
        <v>237</v>
      </c>
      <c r="C93" s="136"/>
      <c r="D93" s="136"/>
      <c r="E93" s="145">
        <f>E94</f>
        <v>0</v>
      </c>
    </row>
    <row r="94" spans="1:5" ht="25.5" hidden="1" x14ac:dyDescent="0.2">
      <c r="A94" s="150" t="s">
        <v>155</v>
      </c>
      <c r="B94" s="128" t="s">
        <v>238</v>
      </c>
      <c r="C94" s="129"/>
      <c r="D94" s="129"/>
      <c r="E94" s="49">
        <f>E95</f>
        <v>0</v>
      </c>
    </row>
    <row r="95" spans="1:5" ht="38.25" hidden="1" x14ac:dyDescent="0.2">
      <c r="A95" s="150" t="s">
        <v>214</v>
      </c>
      <c r="B95" s="128" t="s">
        <v>239</v>
      </c>
      <c r="C95" s="129"/>
      <c r="D95" s="129"/>
      <c r="E95" s="49">
        <f>E96</f>
        <v>0</v>
      </c>
    </row>
    <row r="96" spans="1:5" ht="25.5" hidden="1" x14ac:dyDescent="0.2">
      <c r="A96" s="66" t="s">
        <v>339</v>
      </c>
      <c r="B96" s="129" t="s">
        <v>239</v>
      </c>
      <c r="C96" s="129" t="s">
        <v>131</v>
      </c>
      <c r="D96" s="129"/>
      <c r="E96" s="62">
        <f>E97</f>
        <v>0</v>
      </c>
    </row>
    <row r="97" spans="1:5" hidden="1" x14ac:dyDescent="0.2">
      <c r="A97" s="66" t="s">
        <v>87</v>
      </c>
      <c r="B97" s="129" t="s">
        <v>239</v>
      </c>
      <c r="C97" s="129" t="s">
        <v>131</v>
      </c>
      <c r="D97" s="129" t="s">
        <v>300</v>
      </c>
      <c r="E97" s="62">
        <v>0</v>
      </c>
    </row>
    <row r="98" spans="1:5" x14ac:dyDescent="0.2">
      <c r="A98" s="149" t="s">
        <v>397</v>
      </c>
      <c r="B98" s="136" t="s">
        <v>240</v>
      </c>
      <c r="C98" s="136"/>
      <c r="D98" s="136"/>
      <c r="E98" s="145">
        <f>E99</f>
        <v>2300.2000000000003</v>
      </c>
    </row>
    <row r="99" spans="1:5" ht="25.5" x14ac:dyDescent="0.2">
      <c r="A99" s="150" t="s">
        <v>156</v>
      </c>
      <c r="B99" s="134" t="s">
        <v>241</v>
      </c>
      <c r="C99" s="128"/>
      <c r="D99" s="128"/>
      <c r="E99" s="49">
        <f>E100+E108+E113+E116+E121+E124+E105</f>
        <v>2300.2000000000003</v>
      </c>
    </row>
    <row r="100" spans="1:5" ht="25.5" x14ac:dyDescent="0.2">
      <c r="A100" s="150" t="s">
        <v>466</v>
      </c>
      <c r="B100" s="134" t="s">
        <v>242</v>
      </c>
      <c r="C100" s="128"/>
      <c r="D100" s="128"/>
      <c r="E100" s="49">
        <f>E101+E103</f>
        <v>559.1</v>
      </c>
    </row>
    <row r="101" spans="1:5" ht="25.5" x14ac:dyDescent="0.2">
      <c r="A101" s="66" t="s">
        <v>339</v>
      </c>
      <c r="B101" s="135" t="s">
        <v>242</v>
      </c>
      <c r="C101" s="129" t="s">
        <v>131</v>
      </c>
      <c r="D101" s="129"/>
      <c r="E101" s="62">
        <f>E102</f>
        <v>559.1</v>
      </c>
    </row>
    <row r="102" spans="1:5" x14ac:dyDescent="0.2">
      <c r="A102" s="66" t="s">
        <v>176</v>
      </c>
      <c r="B102" s="135" t="s">
        <v>242</v>
      </c>
      <c r="C102" s="129" t="s">
        <v>131</v>
      </c>
      <c r="D102" s="129" t="s">
        <v>301</v>
      </c>
      <c r="E102" s="62">
        <v>559.1</v>
      </c>
    </row>
    <row r="103" spans="1:5" hidden="1" x14ac:dyDescent="0.2">
      <c r="A103" s="66" t="s">
        <v>132</v>
      </c>
      <c r="B103" s="135" t="s">
        <v>242</v>
      </c>
      <c r="C103" s="129" t="s">
        <v>133</v>
      </c>
      <c r="D103" s="129"/>
      <c r="E103" s="62">
        <f>E104</f>
        <v>0</v>
      </c>
    </row>
    <row r="104" spans="1:5" hidden="1" x14ac:dyDescent="0.2">
      <c r="A104" s="66" t="s">
        <v>176</v>
      </c>
      <c r="B104" s="135" t="s">
        <v>242</v>
      </c>
      <c r="C104" s="129" t="s">
        <v>133</v>
      </c>
      <c r="D104" s="129" t="s">
        <v>301</v>
      </c>
      <c r="E104" s="62">
        <v>0</v>
      </c>
    </row>
    <row r="105" spans="1:5" hidden="1" x14ac:dyDescent="0.2">
      <c r="A105" s="150" t="s">
        <v>537</v>
      </c>
      <c r="B105" s="134" t="s">
        <v>538</v>
      </c>
      <c r="C105" s="128"/>
      <c r="D105" s="128"/>
      <c r="E105" s="49">
        <f>E106</f>
        <v>0</v>
      </c>
    </row>
    <row r="106" spans="1:5" ht="25.5" hidden="1" x14ac:dyDescent="0.2">
      <c r="A106" s="66" t="s">
        <v>339</v>
      </c>
      <c r="B106" s="135" t="s">
        <v>538</v>
      </c>
      <c r="C106" s="129" t="s">
        <v>131</v>
      </c>
      <c r="D106" s="129"/>
      <c r="E106" s="62">
        <f>E107</f>
        <v>0</v>
      </c>
    </row>
    <row r="107" spans="1:5" hidden="1" x14ac:dyDescent="0.2">
      <c r="A107" s="66" t="s">
        <v>176</v>
      </c>
      <c r="B107" s="135" t="s">
        <v>538</v>
      </c>
      <c r="C107" s="129" t="s">
        <v>131</v>
      </c>
      <c r="D107" s="129" t="s">
        <v>301</v>
      </c>
      <c r="E107" s="62"/>
    </row>
    <row r="108" spans="1:5" ht="25.5" x14ac:dyDescent="0.2">
      <c r="A108" s="150" t="s">
        <v>157</v>
      </c>
      <c r="B108" s="134" t="s">
        <v>243</v>
      </c>
      <c r="C108" s="128"/>
      <c r="D108" s="128"/>
      <c r="E108" s="49">
        <f>E109+E111</f>
        <v>83.2</v>
      </c>
    </row>
    <row r="109" spans="1:5" ht="25.5" x14ac:dyDescent="0.2">
      <c r="A109" s="66" t="s">
        <v>339</v>
      </c>
      <c r="B109" s="135" t="s">
        <v>243</v>
      </c>
      <c r="C109" s="129" t="s">
        <v>131</v>
      </c>
      <c r="D109" s="129"/>
      <c r="E109" s="62">
        <f>E110</f>
        <v>83.2</v>
      </c>
    </row>
    <row r="110" spans="1:5" x14ac:dyDescent="0.2">
      <c r="A110" s="66" t="s">
        <v>176</v>
      </c>
      <c r="B110" s="135" t="s">
        <v>243</v>
      </c>
      <c r="C110" s="129" t="s">
        <v>131</v>
      </c>
      <c r="D110" s="129" t="s">
        <v>301</v>
      </c>
      <c r="E110" s="62">
        <v>83.2</v>
      </c>
    </row>
    <row r="111" spans="1:5" hidden="1" x14ac:dyDescent="0.2">
      <c r="A111" s="66" t="s">
        <v>132</v>
      </c>
      <c r="B111" s="135" t="s">
        <v>243</v>
      </c>
      <c r="C111" s="129" t="s">
        <v>133</v>
      </c>
      <c r="D111" s="129"/>
      <c r="E111" s="62">
        <f>E112</f>
        <v>0</v>
      </c>
    </row>
    <row r="112" spans="1:5" hidden="1" x14ac:dyDescent="0.2">
      <c r="A112" s="66" t="s">
        <v>176</v>
      </c>
      <c r="B112" s="135" t="s">
        <v>243</v>
      </c>
      <c r="C112" s="129" t="s">
        <v>133</v>
      </c>
      <c r="D112" s="129" t="s">
        <v>301</v>
      </c>
      <c r="E112" s="62"/>
    </row>
    <row r="113" spans="1:5" ht="25.5" x14ac:dyDescent="0.2">
      <c r="A113" s="150" t="s">
        <v>158</v>
      </c>
      <c r="B113" s="134" t="s">
        <v>244</v>
      </c>
      <c r="C113" s="128"/>
      <c r="D113" s="128"/>
      <c r="E113" s="49">
        <f>E114</f>
        <v>41.7</v>
      </c>
    </row>
    <row r="114" spans="1:5" ht="25.5" x14ac:dyDescent="0.2">
      <c r="A114" s="66" t="s">
        <v>339</v>
      </c>
      <c r="B114" s="135" t="s">
        <v>244</v>
      </c>
      <c r="C114" s="129" t="s">
        <v>131</v>
      </c>
      <c r="D114" s="129"/>
      <c r="E114" s="62">
        <f>E115</f>
        <v>41.7</v>
      </c>
    </row>
    <row r="115" spans="1:5" x14ac:dyDescent="0.2">
      <c r="A115" s="66" t="s">
        <v>176</v>
      </c>
      <c r="B115" s="135" t="s">
        <v>244</v>
      </c>
      <c r="C115" s="129" t="s">
        <v>131</v>
      </c>
      <c r="D115" s="129" t="s">
        <v>301</v>
      </c>
      <c r="E115" s="62">
        <v>41.7</v>
      </c>
    </row>
    <row r="116" spans="1:5" x14ac:dyDescent="0.2">
      <c r="A116" s="150" t="s">
        <v>159</v>
      </c>
      <c r="B116" s="134" t="s">
        <v>245</v>
      </c>
      <c r="C116" s="128"/>
      <c r="D116" s="128"/>
      <c r="E116" s="49">
        <f>E117+E119</f>
        <v>630.20000000000005</v>
      </c>
    </row>
    <row r="117" spans="1:5" ht="25.5" x14ac:dyDescent="0.2">
      <c r="A117" s="66" t="s">
        <v>339</v>
      </c>
      <c r="B117" s="135" t="s">
        <v>245</v>
      </c>
      <c r="C117" s="129" t="s">
        <v>131</v>
      </c>
      <c r="D117" s="129"/>
      <c r="E117" s="62">
        <f>E118</f>
        <v>630.20000000000005</v>
      </c>
    </row>
    <row r="118" spans="1:5" x14ac:dyDescent="0.2">
      <c r="A118" s="154" t="s">
        <v>176</v>
      </c>
      <c r="B118" s="135" t="s">
        <v>245</v>
      </c>
      <c r="C118" s="129" t="s">
        <v>131</v>
      </c>
      <c r="D118" s="129" t="s">
        <v>301</v>
      </c>
      <c r="E118" s="62">
        <v>630.20000000000005</v>
      </c>
    </row>
    <row r="119" spans="1:5" hidden="1" x14ac:dyDescent="0.2">
      <c r="A119" s="66" t="s">
        <v>132</v>
      </c>
      <c r="B119" s="135" t="s">
        <v>245</v>
      </c>
      <c r="C119" s="129" t="s">
        <v>133</v>
      </c>
      <c r="D119" s="129"/>
      <c r="E119" s="62">
        <f>E120</f>
        <v>0</v>
      </c>
    </row>
    <row r="120" spans="1:5" hidden="1" x14ac:dyDescent="0.2">
      <c r="A120" s="154" t="s">
        <v>176</v>
      </c>
      <c r="B120" s="135" t="s">
        <v>245</v>
      </c>
      <c r="C120" s="129" t="s">
        <v>133</v>
      </c>
      <c r="D120" s="129" t="s">
        <v>301</v>
      </c>
      <c r="E120" s="62"/>
    </row>
    <row r="121" spans="1:5" ht="25.5" x14ac:dyDescent="0.2">
      <c r="A121" s="153" t="s">
        <v>382</v>
      </c>
      <c r="B121" s="138" t="s">
        <v>383</v>
      </c>
      <c r="C121" s="133"/>
      <c r="D121" s="133"/>
      <c r="E121" s="146">
        <f>E122</f>
        <v>986</v>
      </c>
    </row>
    <row r="122" spans="1:5" ht="25.5" x14ac:dyDescent="0.2">
      <c r="A122" s="151" t="s">
        <v>384</v>
      </c>
      <c r="B122" s="139" t="s">
        <v>383</v>
      </c>
      <c r="C122" s="130" t="s">
        <v>131</v>
      </c>
      <c r="D122" s="130"/>
      <c r="E122" s="147">
        <f>E123</f>
        <v>986</v>
      </c>
    </row>
    <row r="123" spans="1:5" x14ac:dyDescent="0.2">
      <c r="A123" s="151" t="s">
        <v>385</v>
      </c>
      <c r="B123" s="139" t="s">
        <v>383</v>
      </c>
      <c r="C123" s="130" t="s">
        <v>131</v>
      </c>
      <c r="D123" s="130" t="s">
        <v>301</v>
      </c>
      <c r="E123" s="147">
        <v>986</v>
      </c>
    </row>
    <row r="124" spans="1:5" ht="25.5" hidden="1" x14ac:dyDescent="0.2">
      <c r="A124" s="150" t="s">
        <v>491</v>
      </c>
      <c r="B124" s="138" t="s">
        <v>492</v>
      </c>
      <c r="C124" s="133"/>
      <c r="D124" s="133"/>
      <c r="E124" s="219">
        <f>E125</f>
        <v>0</v>
      </c>
    </row>
    <row r="125" spans="1:5" ht="25.5" hidden="1" x14ac:dyDescent="0.2">
      <c r="A125" s="151" t="s">
        <v>384</v>
      </c>
      <c r="B125" s="139" t="s">
        <v>492</v>
      </c>
      <c r="C125" s="130" t="s">
        <v>131</v>
      </c>
      <c r="D125" s="130"/>
      <c r="E125" s="220">
        <f>E126</f>
        <v>0</v>
      </c>
    </row>
    <row r="126" spans="1:5" hidden="1" x14ac:dyDescent="0.2">
      <c r="A126" s="151" t="s">
        <v>385</v>
      </c>
      <c r="B126" s="139" t="s">
        <v>492</v>
      </c>
      <c r="C126" s="130" t="s">
        <v>131</v>
      </c>
      <c r="D126" s="130" t="s">
        <v>301</v>
      </c>
      <c r="E126" s="220">
        <v>0</v>
      </c>
    </row>
    <row r="127" spans="1:5" ht="25.5" hidden="1" x14ac:dyDescent="0.2">
      <c r="A127" s="235" t="s">
        <v>539</v>
      </c>
      <c r="B127" s="236" t="s">
        <v>540</v>
      </c>
      <c r="C127" s="235"/>
      <c r="D127" s="235"/>
      <c r="E127" s="141">
        <f>E128</f>
        <v>0</v>
      </c>
    </row>
    <row r="128" spans="1:5" ht="51" hidden="1" x14ac:dyDescent="0.2">
      <c r="A128" s="198" t="s">
        <v>541</v>
      </c>
      <c r="B128" s="138" t="s">
        <v>542</v>
      </c>
      <c r="C128" s="129"/>
      <c r="D128" s="129"/>
      <c r="E128" s="144">
        <f>E129</f>
        <v>0</v>
      </c>
    </row>
    <row r="129" spans="1:7" ht="38.25" hidden="1" x14ac:dyDescent="0.2">
      <c r="A129" s="198" t="s">
        <v>543</v>
      </c>
      <c r="B129" s="138" t="s">
        <v>544</v>
      </c>
      <c r="C129" s="129"/>
      <c r="D129" s="129"/>
      <c r="E129" s="144">
        <f>E130</f>
        <v>0</v>
      </c>
    </row>
    <row r="130" spans="1:7" hidden="1" x14ac:dyDescent="0.2">
      <c r="A130" s="116" t="s">
        <v>132</v>
      </c>
      <c r="B130" s="139" t="s">
        <v>544</v>
      </c>
      <c r="C130" s="129" t="s">
        <v>133</v>
      </c>
      <c r="D130" s="129"/>
      <c r="E130" s="144">
        <f>E131</f>
        <v>0</v>
      </c>
    </row>
    <row r="131" spans="1:7" hidden="1" x14ac:dyDescent="0.2">
      <c r="A131" s="116" t="s">
        <v>87</v>
      </c>
      <c r="B131" s="139" t="s">
        <v>544</v>
      </c>
      <c r="C131" s="129" t="s">
        <v>133</v>
      </c>
      <c r="D131" s="129" t="s">
        <v>300</v>
      </c>
      <c r="E131" s="144"/>
    </row>
    <row r="132" spans="1:7" x14ac:dyDescent="0.2">
      <c r="A132" s="162" t="s">
        <v>398</v>
      </c>
      <c r="B132" s="160" t="s">
        <v>246</v>
      </c>
      <c r="C132" s="163"/>
      <c r="D132" s="163"/>
      <c r="E132" s="166">
        <f>E133+E145</f>
        <v>8792.1</v>
      </c>
    </row>
    <row r="133" spans="1:7" x14ac:dyDescent="0.2">
      <c r="A133" s="149" t="s">
        <v>399</v>
      </c>
      <c r="B133" s="136" t="s">
        <v>247</v>
      </c>
      <c r="C133" s="136"/>
      <c r="D133" s="136"/>
      <c r="E133" s="145">
        <f>E134</f>
        <v>2256.4</v>
      </c>
    </row>
    <row r="134" spans="1:7" ht="38.25" x14ac:dyDescent="0.2">
      <c r="A134" s="140" t="s">
        <v>160</v>
      </c>
      <c r="B134" s="134" t="s">
        <v>248</v>
      </c>
      <c r="C134" s="128"/>
      <c r="D134" s="128"/>
      <c r="E134" s="49">
        <f>E135+E142</f>
        <v>2256.4</v>
      </c>
    </row>
    <row r="135" spans="1:7" ht="38.25" x14ac:dyDescent="0.2">
      <c r="A135" s="150" t="s">
        <v>214</v>
      </c>
      <c r="B135" s="134" t="s">
        <v>249</v>
      </c>
      <c r="C135" s="128"/>
      <c r="D135" s="128"/>
      <c r="E135" s="49">
        <f>E136+E138+E140</f>
        <v>2256.4</v>
      </c>
    </row>
    <row r="136" spans="1:7" ht="51" x14ac:dyDescent="0.2">
      <c r="A136" s="154" t="s">
        <v>145</v>
      </c>
      <c r="B136" s="135" t="s">
        <v>249</v>
      </c>
      <c r="C136" s="129" t="s">
        <v>130</v>
      </c>
      <c r="D136" s="129"/>
      <c r="E136" s="62">
        <f>E137</f>
        <v>1932</v>
      </c>
      <c r="G136" s="30"/>
    </row>
    <row r="137" spans="1:7" x14ac:dyDescent="0.2">
      <c r="A137" s="154" t="s">
        <v>88</v>
      </c>
      <c r="B137" s="135" t="s">
        <v>249</v>
      </c>
      <c r="C137" s="129" t="s">
        <v>130</v>
      </c>
      <c r="D137" s="129" t="s">
        <v>302</v>
      </c>
      <c r="E137" s="62">
        <v>1932</v>
      </c>
    </row>
    <row r="138" spans="1:7" ht="25.5" x14ac:dyDescent="0.2">
      <c r="A138" s="66" t="s">
        <v>339</v>
      </c>
      <c r="B138" s="135" t="s">
        <v>249</v>
      </c>
      <c r="C138" s="129" t="s">
        <v>131</v>
      </c>
      <c r="D138" s="129"/>
      <c r="E138" s="62">
        <f>E139</f>
        <v>324.39999999999998</v>
      </c>
    </row>
    <row r="139" spans="1:7" x14ac:dyDescent="0.2">
      <c r="A139" s="66" t="s">
        <v>88</v>
      </c>
      <c r="B139" s="135" t="s">
        <v>249</v>
      </c>
      <c r="C139" s="129" t="s">
        <v>131</v>
      </c>
      <c r="D139" s="129" t="s">
        <v>302</v>
      </c>
      <c r="E139" s="62">
        <v>324.39999999999998</v>
      </c>
    </row>
    <row r="140" spans="1:7" hidden="1" x14ac:dyDescent="0.2">
      <c r="A140" s="66" t="s">
        <v>132</v>
      </c>
      <c r="B140" s="135" t="s">
        <v>249</v>
      </c>
      <c r="C140" s="129" t="s">
        <v>133</v>
      </c>
      <c r="D140" s="129"/>
      <c r="E140" s="62">
        <f>E141</f>
        <v>0</v>
      </c>
    </row>
    <row r="141" spans="1:7" hidden="1" x14ac:dyDescent="0.2">
      <c r="A141" s="66" t="s">
        <v>88</v>
      </c>
      <c r="B141" s="135" t="s">
        <v>249</v>
      </c>
      <c r="C141" s="129" t="s">
        <v>133</v>
      </c>
      <c r="D141" s="129" t="s">
        <v>302</v>
      </c>
      <c r="E141" s="62">
        <v>0</v>
      </c>
    </row>
    <row r="142" spans="1:7" ht="25.5" hidden="1" x14ac:dyDescent="0.2">
      <c r="A142" s="153" t="s">
        <v>382</v>
      </c>
      <c r="B142" s="138" t="s">
        <v>448</v>
      </c>
      <c r="C142" s="133"/>
      <c r="D142" s="133"/>
      <c r="E142" s="146">
        <f>E143</f>
        <v>0</v>
      </c>
    </row>
    <row r="143" spans="1:7" ht="25.5" hidden="1" x14ac:dyDescent="0.2">
      <c r="A143" s="151" t="s">
        <v>384</v>
      </c>
      <c r="B143" s="139" t="s">
        <v>448</v>
      </c>
      <c r="C143" s="130" t="s">
        <v>131</v>
      </c>
      <c r="D143" s="130"/>
      <c r="E143" s="147">
        <f>E144</f>
        <v>0</v>
      </c>
    </row>
    <row r="144" spans="1:7" hidden="1" x14ac:dyDescent="0.2">
      <c r="A144" s="151" t="s">
        <v>88</v>
      </c>
      <c r="B144" s="139" t="s">
        <v>448</v>
      </c>
      <c r="C144" s="130" t="s">
        <v>131</v>
      </c>
      <c r="D144" s="130" t="s">
        <v>302</v>
      </c>
      <c r="E144" s="147">
        <v>0</v>
      </c>
    </row>
    <row r="145" spans="1:5" x14ac:dyDescent="0.2">
      <c r="A145" s="149" t="s">
        <v>400</v>
      </c>
      <c r="B145" s="136" t="s">
        <v>250</v>
      </c>
      <c r="C145" s="136"/>
      <c r="D145" s="136"/>
      <c r="E145" s="145">
        <f>E146+E163</f>
        <v>6535.7</v>
      </c>
    </row>
    <row r="146" spans="1:5" ht="25.5" x14ac:dyDescent="0.2">
      <c r="A146" s="140" t="s">
        <v>161</v>
      </c>
      <c r="B146" s="134" t="s">
        <v>251</v>
      </c>
      <c r="C146" s="128"/>
      <c r="D146" s="128"/>
      <c r="E146" s="49">
        <f>E147+E157+E160+E154</f>
        <v>6535.7</v>
      </c>
    </row>
    <row r="147" spans="1:5" ht="38.25" x14ac:dyDescent="0.2">
      <c r="A147" s="150" t="s">
        <v>214</v>
      </c>
      <c r="B147" s="134" t="s">
        <v>252</v>
      </c>
      <c r="C147" s="128"/>
      <c r="D147" s="128"/>
      <c r="E147" s="49">
        <f>E148+E150+E152</f>
        <v>6535.7</v>
      </c>
    </row>
    <row r="148" spans="1:5" ht="51" x14ac:dyDescent="0.2">
      <c r="A148" s="154" t="s">
        <v>145</v>
      </c>
      <c r="B148" s="135" t="s">
        <v>252</v>
      </c>
      <c r="C148" s="129" t="s">
        <v>130</v>
      </c>
      <c r="D148" s="129"/>
      <c r="E148" s="62">
        <f>E149</f>
        <v>3476</v>
      </c>
    </row>
    <row r="149" spans="1:5" x14ac:dyDescent="0.2">
      <c r="A149" s="66" t="s">
        <v>88</v>
      </c>
      <c r="B149" s="135" t="s">
        <v>252</v>
      </c>
      <c r="C149" s="129" t="s">
        <v>130</v>
      </c>
      <c r="D149" s="129" t="s">
        <v>302</v>
      </c>
      <c r="E149" s="62">
        <v>3476</v>
      </c>
    </row>
    <row r="150" spans="1:5" ht="25.5" x14ac:dyDescent="0.2">
      <c r="A150" s="66" t="s">
        <v>339</v>
      </c>
      <c r="B150" s="135" t="s">
        <v>252</v>
      </c>
      <c r="C150" s="129" t="s">
        <v>131</v>
      </c>
      <c r="D150" s="129"/>
      <c r="E150" s="62">
        <f>E151</f>
        <v>3058.7</v>
      </c>
    </row>
    <row r="151" spans="1:5" x14ac:dyDescent="0.2">
      <c r="A151" s="66" t="s">
        <v>88</v>
      </c>
      <c r="B151" s="135" t="s">
        <v>252</v>
      </c>
      <c r="C151" s="129" t="s">
        <v>131</v>
      </c>
      <c r="D151" s="129" t="s">
        <v>302</v>
      </c>
      <c r="E151" s="62">
        <v>3058.7</v>
      </c>
    </row>
    <row r="152" spans="1:5" x14ac:dyDescent="0.2">
      <c r="A152" s="154" t="s">
        <v>132</v>
      </c>
      <c r="B152" s="135" t="s">
        <v>252</v>
      </c>
      <c r="C152" s="129" t="s">
        <v>133</v>
      </c>
      <c r="D152" s="129"/>
      <c r="E152" s="62">
        <f>E153</f>
        <v>1</v>
      </c>
    </row>
    <row r="153" spans="1:5" x14ac:dyDescent="0.2">
      <c r="A153" s="154" t="s">
        <v>88</v>
      </c>
      <c r="B153" s="135" t="s">
        <v>252</v>
      </c>
      <c r="C153" s="129" t="s">
        <v>133</v>
      </c>
      <c r="D153" s="129" t="s">
        <v>302</v>
      </c>
      <c r="E153" s="62">
        <v>1</v>
      </c>
    </row>
    <row r="154" spans="1:5" ht="38.25" hidden="1" x14ac:dyDescent="0.2">
      <c r="A154" s="153" t="s">
        <v>551</v>
      </c>
      <c r="B154" s="138" t="s">
        <v>552</v>
      </c>
      <c r="C154" s="133"/>
      <c r="D154" s="133"/>
      <c r="E154" s="49">
        <f>E155</f>
        <v>0</v>
      </c>
    </row>
    <row r="155" spans="1:5" ht="25.5" hidden="1" x14ac:dyDescent="0.2">
      <c r="A155" s="151" t="s">
        <v>384</v>
      </c>
      <c r="B155" s="139" t="s">
        <v>552</v>
      </c>
      <c r="C155" s="130" t="s">
        <v>131</v>
      </c>
      <c r="D155" s="130"/>
      <c r="E155" s="62">
        <f>E156</f>
        <v>0</v>
      </c>
    </row>
    <row r="156" spans="1:5" hidden="1" x14ac:dyDescent="0.2">
      <c r="A156" s="151" t="s">
        <v>88</v>
      </c>
      <c r="B156" s="139" t="s">
        <v>552</v>
      </c>
      <c r="C156" s="130" t="s">
        <v>131</v>
      </c>
      <c r="D156" s="130" t="s">
        <v>302</v>
      </c>
      <c r="E156" s="62"/>
    </row>
    <row r="157" spans="1:5" hidden="1" x14ac:dyDescent="0.2">
      <c r="A157" s="153" t="s">
        <v>404</v>
      </c>
      <c r="B157" s="134" t="s">
        <v>420</v>
      </c>
      <c r="C157" s="129"/>
      <c r="D157" s="129"/>
      <c r="E157" s="49">
        <f>E158</f>
        <v>0</v>
      </c>
    </row>
    <row r="158" spans="1:5" ht="25.5" hidden="1" x14ac:dyDescent="0.2">
      <c r="A158" s="66" t="s">
        <v>339</v>
      </c>
      <c r="B158" s="135" t="s">
        <v>420</v>
      </c>
      <c r="C158" s="129" t="s">
        <v>131</v>
      </c>
      <c r="D158" s="129"/>
      <c r="E158" s="62">
        <f>E159</f>
        <v>0</v>
      </c>
    </row>
    <row r="159" spans="1:5" hidden="1" x14ac:dyDescent="0.2">
      <c r="A159" s="66" t="s">
        <v>88</v>
      </c>
      <c r="B159" s="135" t="s">
        <v>420</v>
      </c>
      <c r="C159" s="129" t="s">
        <v>131</v>
      </c>
      <c r="D159" s="129" t="s">
        <v>302</v>
      </c>
      <c r="E159" s="62">
        <v>0</v>
      </c>
    </row>
    <row r="160" spans="1:5" ht="25.5" hidden="1" x14ac:dyDescent="0.2">
      <c r="A160" s="153" t="s">
        <v>382</v>
      </c>
      <c r="B160" s="138" t="s">
        <v>424</v>
      </c>
      <c r="C160" s="133"/>
      <c r="D160" s="133"/>
      <c r="E160" s="146">
        <f>E161</f>
        <v>0</v>
      </c>
    </row>
    <row r="161" spans="1:5" ht="25.5" hidden="1" x14ac:dyDescent="0.2">
      <c r="A161" s="151" t="s">
        <v>384</v>
      </c>
      <c r="B161" s="139" t="s">
        <v>424</v>
      </c>
      <c r="C161" s="130" t="s">
        <v>131</v>
      </c>
      <c r="D161" s="130"/>
      <c r="E161" s="147">
        <f>E162</f>
        <v>0</v>
      </c>
    </row>
    <row r="162" spans="1:5" hidden="1" x14ac:dyDescent="0.2">
      <c r="A162" s="151" t="s">
        <v>88</v>
      </c>
      <c r="B162" s="139" t="s">
        <v>424</v>
      </c>
      <c r="C162" s="130" t="s">
        <v>131</v>
      </c>
      <c r="D162" s="130" t="s">
        <v>302</v>
      </c>
      <c r="E162" s="147"/>
    </row>
    <row r="163" spans="1:5" hidden="1" x14ac:dyDescent="0.2">
      <c r="A163" s="237" t="s">
        <v>545</v>
      </c>
      <c r="B163" s="238" t="s">
        <v>546</v>
      </c>
      <c r="C163" s="239"/>
      <c r="D163" s="239"/>
      <c r="E163" s="240">
        <f t="shared" ref="E163:E165" si="0">E164</f>
        <v>0</v>
      </c>
    </row>
    <row r="164" spans="1:5" ht="25.5" hidden="1" x14ac:dyDescent="0.2">
      <c r="A164" s="241" t="s">
        <v>547</v>
      </c>
      <c r="B164" s="238" t="s">
        <v>548</v>
      </c>
      <c r="C164" s="238"/>
      <c r="D164" s="238"/>
      <c r="E164" s="240">
        <f t="shared" si="0"/>
        <v>0</v>
      </c>
    </row>
    <row r="165" spans="1:5" ht="25.5" hidden="1" x14ac:dyDescent="0.2">
      <c r="A165" s="242" t="s">
        <v>549</v>
      </c>
      <c r="B165" s="239" t="s">
        <v>548</v>
      </c>
      <c r="C165" s="239" t="s">
        <v>550</v>
      </c>
      <c r="D165" s="239"/>
      <c r="E165" s="243">
        <f t="shared" si="0"/>
        <v>0</v>
      </c>
    </row>
    <row r="166" spans="1:5" hidden="1" x14ac:dyDescent="0.2">
      <c r="A166" s="242" t="s">
        <v>88</v>
      </c>
      <c r="B166" s="239" t="s">
        <v>548</v>
      </c>
      <c r="C166" s="239" t="s">
        <v>550</v>
      </c>
      <c r="D166" s="239" t="s">
        <v>302</v>
      </c>
      <c r="E166" s="243"/>
    </row>
    <row r="167" spans="1:5" ht="25.5" x14ac:dyDescent="0.2">
      <c r="A167" s="162" t="s">
        <v>346</v>
      </c>
      <c r="B167" s="160" t="s">
        <v>253</v>
      </c>
      <c r="C167" s="163"/>
      <c r="D167" s="163"/>
      <c r="E167" s="166">
        <f>E168</f>
        <v>689.4</v>
      </c>
    </row>
    <row r="168" spans="1:5" x14ac:dyDescent="0.2">
      <c r="A168" s="149" t="s">
        <v>347</v>
      </c>
      <c r="B168" s="136" t="s">
        <v>254</v>
      </c>
      <c r="C168" s="136"/>
      <c r="D168" s="136"/>
      <c r="E168" s="145">
        <f>E169</f>
        <v>689.4</v>
      </c>
    </row>
    <row r="169" spans="1:5" ht="25.5" x14ac:dyDescent="0.2">
      <c r="A169" s="150" t="s">
        <v>162</v>
      </c>
      <c r="B169" s="134" t="s">
        <v>255</v>
      </c>
      <c r="C169" s="128"/>
      <c r="D169" s="128"/>
      <c r="E169" s="49">
        <f>E170+E177</f>
        <v>689.4</v>
      </c>
    </row>
    <row r="170" spans="1:5" ht="38.25" x14ac:dyDescent="0.2">
      <c r="A170" s="150" t="s">
        <v>214</v>
      </c>
      <c r="B170" s="134" t="s">
        <v>256</v>
      </c>
      <c r="C170" s="129"/>
      <c r="D170" s="129"/>
      <c r="E170" s="49">
        <f>E171+E173+E175</f>
        <v>689.4</v>
      </c>
    </row>
    <row r="171" spans="1:5" ht="51" x14ac:dyDescent="0.2">
      <c r="A171" s="66" t="s">
        <v>145</v>
      </c>
      <c r="B171" s="135" t="s">
        <v>256</v>
      </c>
      <c r="C171" s="129" t="s">
        <v>130</v>
      </c>
      <c r="D171" s="129"/>
      <c r="E171" s="62">
        <f>E172</f>
        <v>678.8</v>
      </c>
    </row>
    <row r="172" spans="1:5" x14ac:dyDescent="0.2">
      <c r="A172" s="66" t="s">
        <v>48</v>
      </c>
      <c r="B172" s="135" t="s">
        <v>256</v>
      </c>
      <c r="C172" s="129" t="s">
        <v>130</v>
      </c>
      <c r="D172" s="129" t="s">
        <v>305</v>
      </c>
      <c r="E172" s="62">
        <v>678.8</v>
      </c>
    </row>
    <row r="173" spans="1:5" ht="25.5" x14ac:dyDescent="0.2">
      <c r="A173" s="66" t="s">
        <v>339</v>
      </c>
      <c r="B173" s="135" t="s">
        <v>256</v>
      </c>
      <c r="C173" s="129" t="s">
        <v>131</v>
      </c>
      <c r="D173" s="129"/>
      <c r="E173" s="62">
        <f>E174</f>
        <v>10.6</v>
      </c>
    </row>
    <row r="174" spans="1:5" x14ac:dyDescent="0.2">
      <c r="A174" s="66" t="s">
        <v>48</v>
      </c>
      <c r="B174" s="135" t="s">
        <v>256</v>
      </c>
      <c r="C174" s="129" t="s">
        <v>131</v>
      </c>
      <c r="D174" s="129" t="s">
        <v>305</v>
      </c>
      <c r="E174" s="62">
        <v>10.6</v>
      </c>
    </row>
    <row r="175" spans="1:5" hidden="1" x14ac:dyDescent="0.2">
      <c r="A175" s="154" t="s">
        <v>132</v>
      </c>
      <c r="B175" s="135" t="s">
        <v>256</v>
      </c>
      <c r="C175" s="129" t="s">
        <v>133</v>
      </c>
      <c r="D175" s="129"/>
      <c r="E175" s="62">
        <f>E176</f>
        <v>0</v>
      </c>
    </row>
    <row r="176" spans="1:5" hidden="1" x14ac:dyDescent="0.2">
      <c r="A176" s="66" t="s">
        <v>48</v>
      </c>
      <c r="B176" s="135" t="s">
        <v>256</v>
      </c>
      <c r="C176" s="129" t="s">
        <v>133</v>
      </c>
      <c r="D176" s="129" t="s">
        <v>305</v>
      </c>
      <c r="E176" s="62"/>
    </row>
    <row r="177" spans="1:5" ht="25.5" hidden="1" x14ac:dyDescent="0.2">
      <c r="A177" s="150" t="s">
        <v>382</v>
      </c>
      <c r="B177" s="134" t="s">
        <v>433</v>
      </c>
      <c r="C177" s="129"/>
      <c r="D177" s="129"/>
      <c r="E177" s="49">
        <f>E178</f>
        <v>0</v>
      </c>
    </row>
    <row r="178" spans="1:5" ht="25.5" hidden="1" x14ac:dyDescent="0.2">
      <c r="A178" s="66" t="s">
        <v>339</v>
      </c>
      <c r="B178" s="135" t="s">
        <v>433</v>
      </c>
      <c r="C178" s="129" t="s">
        <v>131</v>
      </c>
      <c r="D178" s="129"/>
      <c r="E178" s="62">
        <f>E179</f>
        <v>0</v>
      </c>
    </row>
    <row r="179" spans="1:5" hidden="1" x14ac:dyDescent="0.2">
      <c r="A179" s="66" t="s">
        <v>48</v>
      </c>
      <c r="B179" s="135" t="s">
        <v>433</v>
      </c>
      <c r="C179" s="129" t="s">
        <v>131</v>
      </c>
      <c r="D179" s="129" t="s">
        <v>305</v>
      </c>
      <c r="E179" s="62">
        <v>0</v>
      </c>
    </row>
    <row r="180" spans="1:5" ht="25.5" hidden="1" x14ac:dyDescent="0.2">
      <c r="A180" s="162" t="s">
        <v>436</v>
      </c>
      <c r="B180" s="160" t="s">
        <v>437</v>
      </c>
      <c r="C180" s="163"/>
      <c r="D180" s="163"/>
      <c r="E180" s="166">
        <f t="shared" ref="E180:E181" si="1">E181</f>
        <v>0</v>
      </c>
    </row>
    <row r="181" spans="1:5" hidden="1" x14ac:dyDescent="0.2">
      <c r="A181" s="149" t="s">
        <v>438</v>
      </c>
      <c r="B181" s="136" t="s">
        <v>439</v>
      </c>
      <c r="C181" s="136"/>
      <c r="D181" s="136"/>
      <c r="E181" s="141">
        <f t="shared" si="1"/>
        <v>0</v>
      </c>
    </row>
    <row r="182" spans="1:5" ht="25.5" hidden="1" x14ac:dyDescent="0.2">
      <c r="A182" s="150" t="s">
        <v>440</v>
      </c>
      <c r="B182" s="134" t="s">
        <v>441</v>
      </c>
      <c r="C182" s="128"/>
      <c r="D182" s="128"/>
      <c r="E182" s="62">
        <f>E183+E186</f>
        <v>0</v>
      </c>
    </row>
    <row r="183" spans="1:5" ht="63.75" hidden="1" x14ac:dyDescent="0.2">
      <c r="A183" s="150" t="s">
        <v>553</v>
      </c>
      <c r="B183" s="134" t="s">
        <v>443</v>
      </c>
      <c r="C183" s="129"/>
      <c r="D183" s="129"/>
      <c r="E183" s="62">
        <f t="shared" ref="E183:E184" si="2">E184</f>
        <v>0</v>
      </c>
    </row>
    <row r="184" spans="1:5" ht="25.5" hidden="1" x14ac:dyDescent="0.2">
      <c r="A184" s="66" t="s">
        <v>338</v>
      </c>
      <c r="B184" s="135" t="s">
        <v>443</v>
      </c>
      <c r="C184" s="129" t="s">
        <v>131</v>
      </c>
      <c r="D184" s="129"/>
      <c r="E184" s="62">
        <f t="shared" si="2"/>
        <v>0</v>
      </c>
    </row>
    <row r="185" spans="1:5" hidden="1" x14ac:dyDescent="0.2">
      <c r="A185" s="151" t="s">
        <v>385</v>
      </c>
      <c r="B185" s="135" t="s">
        <v>443</v>
      </c>
      <c r="C185" s="129" t="s">
        <v>131</v>
      </c>
      <c r="D185" s="130" t="s">
        <v>301</v>
      </c>
      <c r="E185" s="62"/>
    </row>
    <row r="186" spans="1:5" ht="38.25" hidden="1" x14ac:dyDescent="0.2">
      <c r="A186" s="150" t="s">
        <v>442</v>
      </c>
      <c r="B186" s="134" t="s">
        <v>563</v>
      </c>
      <c r="C186" s="129"/>
      <c r="D186" s="129"/>
      <c r="E186" s="62">
        <f t="shared" ref="E186:E187" si="3">E187</f>
        <v>0</v>
      </c>
    </row>
    <row r="187" spans="1:5" ht="25.5" hidden="1" x14ac:dyDescent="0.2">
      <c r="A187" s="66" t="s">
        <v>338</v>
      </c>
      <c r="B187" s="135" t="s">
        <v>563</v>
      </c>
      <c r="C187" s="129" t="s">
        <v>131</v>
      </c>
      <c r="D187" s="129"/>
      <c r="E187" s="62">
        <f t="shared" si="3"/>
        <v>0</v>
      </c>
    </row>
    <row r="188" spans="1:5" hidden="1" x14ac:dyDescent="0.2">
      <c r="A188" s="151" t="s">
        <v>385</v>
      </c>
      <c r="B188" s="135" t="s">
        <v>563</v>
      </c>
      <c r="C188" s="129" t="s">
        <v>131</v>
      </c>
      <c r="D188" s="130" t="s">
        <v>301</v>
      </c>
      <c r="E188" s="62"/>
    </row>
    <row r="189" spans="1:5" ht="38.25" x14ac:dyDescent="0.2">
      <c r="A189" s="162" t="s">
        <v>451</v>
      </c>
      <c r="B189" s="160" t="s">
        <v>257</v>
      </c>
      <c r="C189" s="163"/>
      <c r="D189" s="163"/>
      <c r="E189" s="166">
        <f>E190</f>
        <v>4654.7</v>
      </c>
    </row>
    <row r="190" spans="1:5" ht="25.5" x14ac:dyDescent="0.2">
      <c r="A190" s="149" t="s">
        <v>401</v>
      </c>
      <c r="B190" s="136" t="s">
        <v>258</v>
      </c>
      <c r="C190" s="136"/>
      <c r="D190" s="136"/>
      <c r="E190" s="145">
        <f>E191+E211+E200</f>
        <v>4654.7</v>
      </c>
    </row>
    <row r="191" spans="1:5" ht="38.25" x14ac:dyDescent="0.2">
      <c r="A191" s="150" t="s">
        <v>489</v>
      </c>
      <c r="B191" s="134" t="s">
        <v>259</v>
      </c>
      <c r="C191" s="128"/>
      <c r="D191" s="128"/>
      <c r="E191" s="49">
        <f>E192+E197</f>
        <v>248.5</v>
      </c>
    </row>
    <row r="192" spans="1:5" ht="38.25" x14ac:dyDescent="0.2">
      <c r="A192" s="150" t="s">
        <v>214</v>
      </c>
      <c r="B192" s="134" t="s">
        <v>260</v>
      </c>
      <c r="C192" s="129"/>
      <c r="D192" s="129"/>
      <c r="E192" s="49">
        <f>E193+E195</f>
        <v>248.5</v>
      </c>
    </row>
    <row r="193" spans="1:5" ht="25.5" x14ac:dyDescent="0.2">
      <c r="A193" s="66" t="s">
        <v>339</v>
      </c>
      <c r="B193" s="135" t="s">
        <v>260</v>
      </c>
      <c r="C193" s="129" t="s">
        <v>131</v>
      </c>
      <c r="D193" s="129"/>
      <c r="E193" s="62">
        <f>E194</f>
        <v>248.5</v>
      </c>
    </row>
    <row r="194" spans="1:5" ht="28.5" customHeight="1" x14ac:dyDescent="0.2">
      <c r="A194" s="66" t="s">
        <v>450</v>
      </c>
      <c r="B194" s="135" t="s">
        <v>260</v>
      </c>
      <c r="C194" s="129" t="s">
        <v>131</v>
      </c>
      <c r="D194" s="129" t="s">
        <v>449</v>
      </c>
      <c r="E194" s="62">
        <v>248.5</v>
      </c>
    </row>
    <row r="195" spans="1:5" hidden="1" x14ac:dyDescent="0.2">
      <c r="A195" s="154" t="s">
        <v>132</v>
      </c>
      <c r="B195" s="135" t="s">
        <v>260</v>
      </c>
      <c r="C195" s="129" t="s">
        <v>133</v>
      </c>
      <c r="D195" s="129"/>
      <c r="E195" s="62">
        <f>E196</f>
        <v>0</v>
      </c>
    </row>
    <row r="196" spans="1:5" ht="30" hidden="1" customHeight="1" x14ac:dyDescent="0.2">
      <c r="A196" s="66" t="s">
        <v>450</v>
      </c>
      <c r="B196" s="135" t="s">
        <v>260</v>
      </c>
      <c r="C196" s="129" t="s">
        <v>133</v>
      </c>
      <c r="D196" s="129" t="s">
        <v>449</v>
      </c>
      <c r="E196" s="62">
        <v>0</v>
      </c>
    </row>
    <row r="197" spans="1:5" ht="25.5" hidden="1" x14ac:dyDescent="0.2">
      <c r="A197" s="150" t="s">
        <v>382</v>
      </c>
      <c r="B197" s="134" t="s">
        <v>425</v>
      </c>
      <c r="C197" s="129"/>
      <c r="D197" s="129"/>
      <c r="E197" s="49">
        <f>E198</f>
        <v>0</v>
      </c>
    </row>
    <row r="198" spans="1:5" ht="25.5" hidden="1" x14ac:dyDescent="0.2">
      <c r="A198" s="154" t="s">
        <v>339</v>
      </c>
      <c r="B198" s="135" t="s">
        <v>425</v>
      </c>
      <c r="C198" s="129" t="s">
        <v>131</v>
      </c>
      <c r="D198" s="129"/>
      <c r="E198" s="62">
        <f>E199</f>
        <v>0</v>
      </c>
    </row>
    <row r="199" spans="1:5" ht="25.5" hidden="1" x14ac:dyDescent="0.2">
      <c r="A199" s="66" t="s">
        <v>450</v>
      </c>
      <c r="B199" s="135" t="s">
        <v>425</v>
      </c>
      <c r="C199" s="129" t="s">
        <v>131</v>
      </c>
      <c r="D199" s="129" t="s">
        <v>449</v>
      </c>
      <c r="E199" s="62">
        <v>0</v>
      </c>
    </row>
    <row r="200" spans="1:5" ht="25.5" hidden="1" x14ac:dyDescent="0.2">
      <c r="A200" s="140" t="s">
        <v>554</v>
      </c>
      <c r="B200" s="134" t="s">
        <v>555</v>
      </c>
      <c r="C200" s="129"/>
      <c r="D200" s="129"/>
      <c r="E200" s="49">
        <f>E201+E208</f>
        <v>0</v>
      </c>
    </row>
    <row r="201" spans="1:5" ht="38.25" hidden="1" x14ac:dyDescent="0.2">
      <c r="A201" s="150" t="s">
        <v>214</v>
      </c>
      <c r="B201" s="134" t="s">
        <v>556</v>
      </c>
      <c r="C201" s="129"/>
      <c r="D201" s="129"/>
      <c r="E201" s="49">
        <f>E202+E204+E206</f>
        <v>0</v>
      </c>
    </row>
    <row r="202" spans="1:5" ht="51" hidden="1" x14ac:dyDescent="0.2">
      <c r="A202" s="66" t="s">
        <v>145</v>
      </c>
      <c r="B202" s="135" t="s">
        <v>556</v>
      </c>
      <c r="C202" s="129" t="s">
        <v>130</v>
      </c>
      <c r="D202" s="129"/>
      <c r="E202" s="62">
        <f>E203</f>
        <v>0</v>
      </c>
    </row>
    <row r="203" spans="1:5" ht="25.5" hidden="1" x14ac:dyDescent="0.2">
      <c r="A203" s="66" t="s">
        <v>450</v>
      </c>
      <c r="B203" s="135" t="s">
        <v>556</v>
      </c>
      <c r="C203" s="129" t="s">
        <v>130</v>
      </c>
      <c r="D203" s="129" t="s">
        <v>449</v>
      </c>
      <c r="E203" s="62"/>
    </row>
    <row r="204" spans="1:5" ht="25.5" hidden="1" x14ac:dyDescent="0.2">
      <c r="A204" s="66" t="s">
        <v>339</v>
      </c>
      <c r="B204" s="135" t="s">
        <v>556</v>
      </c>
      <c r="C204" s="129" t="s">
        <v>131</v>
      </c>
      <c r="D204" s="129"/>
      <c r="E204" s="62">
        <f>E205</f>
        <v>0</v>
      </c>
    </row>
    <row r="205" spans="1:5" ht="25.5" hidden="1" x14ac:dyDescent="0.2">
      <c r="A205" s="66" t="s">
        <v>450</v>
      </c>
      <c r="B205" s="135" t="s">
        <v>556</v>
      </c>
      <c r="C205" s="129" t="s">
        <v>131</v>
      </c>
      <c r="D205" s="129" t="s">
        <v>449</v>
      </c>
      <c r="E205" s="62"/>
    </row>
    <row r="206" spans="1:5" hidden="1" x14ac:dyDescent="0.2">
      <c r="A206" s="66" t="s">
        <v>132</v>
      </c>
      <c r="B206" s="135" t="s">
        <v>556</v>
      </c>
      <c r="C206" s="129" t="s">
        <v>133</v>
      </c>
      <c r="D206" s="129"/>
      <c r="E206" s="62">
        <f>E207</f>
        <v>0</v>
      </c>
    </row>
    <row r="207" spans="1:5" ht="25.5" hidden="1" x14ac:dyDescent="0.2">
      <c r="A207" s="66" t="s">
        <v>450</v>
      </c>
      <c r="B207" s="135" t="s">
        <v>556</v>
      </c>
      <c r="C207" s="129" t="s">
        <v>133</v>
      </c>
      <c r="D207" s="129" t="s">
        <v>449</v>
      </c>
      <c r="E207" s="62"/>
    </row>
    <row r="208" spans="1:5" ht="25.5" hidden="1" x14ac:dyDescent="0.2">
      <c r="A208" s="153" t="s">
        <v>382</v>
      </c>
      <c r="B208" s="138" t="s">
        <v>557</v>
      </c>
      <c r="C208" s="130"/>
      <c r="D208" s="130"/>
      <c r="E208" s="146">
        <f>E209</f>
        <v>0</v>
      </c>
    </row>
    <row r="209" spans="1:5" ht="25.5" hidden="1" x14ac:dyDescent="0.2">
      <c r="A209" s="151" t="s">
        <v>384</v>
      </c>
      <c r="B209" s="139" t="s">
        <v>557</v>
      </c>
      <c r="C209" s="130" t="s">
        <v>131</v>
      </c>
      <c r="D209" s="130"/>
      <c r="E209" s="147">
        <f>E210</f>
        <v>0</v>
      </c>
    </row>
    <row r="210" spans="1:5" ht="25.5" hidden="1" x14ac:dyDescent="0.2">
      <c r="A210" s="151" t="s">
        <v>450</v>
      </c>
      <c r="B210" s="139" t="s">
        <v>557</v>
      </c>
      <c r="C210" s="130" t="s">
        <v>131</v>
      </c>
      <c r="D210" s="129" t="s">
        <v>449</v>
      </c>
      <c r="E210" s="147">
        <v>0</v>
      </c>
    </row>
    <row r="211" spans="1:5" ht="38.25" x14ac:dyDescent="0.2">
      <c r="A211" s="140" t="s">
        <v>490</v>
      </c>
      <c r="B211" s="134" t="s">
        <v>452</v>
      </c>
      <c r="C211" s="129"/>
      <c r="D211" s="129"/>
      <c r="E211" s="49">
        <f>E212+E219</f>
        <v>4406.2</v>
      </c>
    </row>
    <row r="212" spans="1:5" ht="38.25" x14ac:dyDescent="0.2">
      <c r="A212" s="150" t="s">
        <v>214</v>
      </c>
      <c r="B212" s="134" t="s">
        <v>453</v>
      </c>
      <c r="C212" s="129"/>
      <c r="D212" s="129"/>
      <c r="E212" s="49">
        <f>E213+E215+E217</f>
        <v>4406.2</v>
      </c>
    </row>
    <row r="213" spans="1:5" ht="51" x14ac:dyDescent="0.2">
      <c r="A213" s="66" t="s">
        <v>145</v>
      </c>
      <c r="B213" s="135" t="s">
        <v>453</v>
      </c>
      <c r="C213" s="129" t="s">
        <v>130</v>
      </c>
      <c r="D213" s="129"/>
      <c r="E213" s="62">
        <f>E214</f>
        <v>4101.2</v>
      </c>
    </row>
    <row r="214" spans="1:5" ht="25.5" x14ac:dyDescent="0.2">
      <c r="A214" s="66" t="s">
        <v>450</v>
      </c>
      <c r="B214" s="135" t="s">
        <v>453</v>
      </c>
      <c r="C214" s="129" t="s">
        <v>130</v>
      </c>
      <c r="D214" s="129" t="s">
        <v>449</v>
      </c>
      <c r="E214" s="62">
        <v>4101.2</v>
      </c>
    </row>
    <row r="215" spans="1:5" ht="25.5" x14ac:dyDescent="0.2">
      <c r="A215" s="66" t="s">
        <v>339</v>
      </c>
      <c r="B215" s="135" t="s">
        <v>453</v>
      </c>
      <c r="C215" s="129" t="s">
        <v>131</v>
      </c>
      <c r="D215" s="129"/>
      <c r="E215" s="62">
        <f>E216</f>
        <v>305</v>
      </c>
    </row>
    <row r="216" spans="1:5" ht="25.5" x14ac:dyDescent="0.2">
      <c r="A216" s="66" t="s">
        <v>450</v>
      </c>
      <c r="B216" s="135" t="s">
        <v>453</v>
      </c>
      <c r="C216" s="129" t="s">
        <v>131</v>
      </c>
      <c r="D216" s="129" t="s">
        <v>449</v>
      </c>
      <c r="E216" s="62">
        <v>305</v>
      </c>
    </row>
    <row r="217" spans="1:5" hidden="1" x14ac:dyDescent="0.2">
      <c r="A217" s="66" t="s">
        <v>132</v>
      </c>
      <c r="B217" s="135" t="s">
        <v>453</v>
      </c>
      <c r="C217" s="129" t="s">
        <v>133</v>
      </c>
      <c r="D217" s="129"/>
      <c r="E217" s="62">
        <f>E218</f>
        <v>0</v>
      </c>
    </row>
    <row r="218" spans="1:5" ht="25.5" hidden="1" x14ac:dyDescent="0.2">
      <c r="A218" s="66" t="s">
        <v>450</v>
      </c>
      <c r="B218" s="135" t="s">
        <v>453</v>
      </c>
      <c r="C218" s="129" t="s">
        <v>133</v>
      </c>
      <c r="D218" s="129" t="s">
        <v>449</v>
      </c>
      <c r="E218" s="62"/>
    </row>
    <row r="219" spans="1:5" ht="25.5" hidden="1" x14ac:dyDescent="0.2">
      <c r="A219" s="153" t="s">
        <v>382</v>
      </c>
      <c r="B219" s="138" t="s">
        <v>454</v>
      </c>
      <c r="C219" s="130"/>
      <c r="D219" s="130"/>
      <c r="E219" s="146">
        <f>E220</f>
        <v>0</v>
      </c>
    </row>
    <row r="220" spans="1:5" ht="25.5" hidden="1" x14ac:dyDescent="0.2">
      <c r="A220" s="151" t="s">
        <v>384</v>
      </c>
      <c r="B220" s="139" t="s">
        <v>454</v>
      </c>
      <c r="C220" s="130" t="s">
        <v>131</v>
      </c>
      <c r="D220" s="130"/>
      <c r="E220" s="147">
        <f>E221</f>
        <v>0</v>
      </c>
    </row>
    <row r="221" spans="1:5" ht="25.5" hidden="1" x14ac:dyDescent="0.2">
      <c r="A221" s="151" t="s">
        <v>450</v>
      </c>
      <c r="B221" s="139" t="s">
        <v>454</v>
      </c>
      <c r="C221" s="130" t="s">
        <v>131</v>
      </c>
      <c r="D221" s="129" t="s">
        <v>449</v>
      </c>
      <c r="E221" s="147">
        <v>0</v>
      </c>
    </row>
    <row r="222" spans="1:5" ht="25.5" hidden="1" x14ac:dyDescent="0.2">
      <c r="A222" s="162" t="s">
        <v>403</v>
      </c>
      <c r="B222" s="160" t="s">
        <v>348</v>
      </c>
      <c r="C222" s="163"/>
      <c r="D222" s="163"/>
      <c r="E222" s="166">
        <f>E223</f>
        <v>0</v>
      </c>
    </row>
    <row r="223" spans="1:5" hidden="1" x14ac:dyDescent="0.2">
      <c r="A223" s="149" t="s">
        <v>402</v>
      </c>
      <c r="B223" s="136" t="s">
        <v>349</v>
      </c>
      <c r="C223" s="136"/>
      <c r="D223" s="136"/>
      <c r="E223" s="145">
        <f>E224</f>
        <v>0</v>
      </c>
    </row>
    <row r="224" spans="1:5" ht="25.5" hidden="1" x14ac:dyDescent="0.2">
      <c r="A224" s="140" t="s">
        <v>411</v>
      </c>
      <c r="B224" s="128" t="s">
        <v>412</v>
      </c>
      <c r="C224" s="129"/>
      <c r="D224" s="129"/>
      <c r="E224" s="49">
        <f>E225</f>
        <v>0</v>
      </c>
    </row>
    <row r="225" spans="1:7" hidden="1" x14ac:dyDescent="0.2">
      <c r="A225" s="154" t="s">
        <v>413</v>
      </c>
      <c r="B225" s="129" t="s">
        <v>414</v>
      </c>
      <c r="C225" s="129"/>
      <c r="D225" s="129"/>
      <c r="E225" s="49">
        <f>E226</f>
        <v>0</v>
      </c>
    </row>
    <row r="226" spans="1:7" ht="25.5" hidden="1" x14ac:dyDescent="0.2">
      <c r="A226" s="66" t="s">
        <v>339</v>
      </c>
      <c r="B226" s="129" t="s">
        <v>414</v>
      </c>
      <c r="C226" s="129" t="s">
        <v>131</v>
      </c>
      <c r="D226" s="129"/>
      <c r="E226" s="62">
        <f>E227</f>
        <v>0</v>
      </c>
    </row>
    <row r="227" spans="1:7" hidden="1" x14ac:dyDescent="0.2">
      <c r="A227" s="154" t="s">
        <v>176</v>
      </c>
      <c r="B227" s="129" t="s">
        <v>414</v>
      </c>
      <c r="C227" s="129" t="s">
        <v>131</v>
      </c>
      <c r="D227" s="129" t="s">
        <v>301</v>
      </c>
      <c r="E227" s="62">
        <v>0</v>
      </c>
    </row>
    <row r="228" spans="1:7" x14ac:dyDescent="0.2">
      <c r="A228" s="162" t="s">
        <v>163</v>
      </c>
      <c r="B228" s="160" t="s">
        <v>261</v>
      </c>
      <c r="C228" s="163"/>
      <c r="D228" s="163"/>
      <c r="E228" s="166">
        <f>E229+E238+E245+E250+E259+E264+E271</f>
        <v>783.50000000000011</v>
      </c>
    </row>
    <row r="229" spans="1:7" hidden="1" x14ac:dyDescent="0.2">
      <c r="A229" s="150" t="s">
        <v>30</v>
      </c>
      <c r="B229" s="134" t="s">
        <v>262</v>
      </c>
      <c r="C229" s="129"/>
      <c r="D229" s="129"/>
      <c r="E229" s="49">
        <f>E230+E234</f>
        <v>0</v>
      </c>
    </row>
    <row r="230" spans="1:7" hidden="1" x14ac:dyDescent="0.2">
      <c r="A230" s="150" t="s">
        <v>31</v>
      </c>
      <c r="B230" s="134" t="s">
        <v>263</v>
      </c>
      <c r="C230" s="129"/>
      <c r="D230" s="129"/>
      <c r="E230" s="49">
        <f>E231</f>
        <v>0</v>
      </c>
      <c r="G230" s="5" t="s">
        <v>90</v>
      </c>
    </row>
    <row r="231" spans="1:7" ht="38.25" hidden="1" x14ac:dyDescent="0.2">
      <c r="A231" s="150" t="s">
        <v>214</v>
      </c>
      <c r="B231" s="134" t="s">
        <v>434</v>
      </c>
      <c r="C231" s="129"/>
      <c r="D231" s="129"/>
      <c r="E231" s="49">
        <f>E232</f>
        <v>0</v>
      </c>
    </row>
    <row r="232" spans="1:7" hidden="1" x14ac:dyDescent="0.2">
      <c r="A232" s="66" t="s">
        <v>132</v>
      </c>
      <c r="B232" s="135" t="s">
        <v>434</v>
      </c>
      <c r="C232" s="129" t="s">
        <v>133</v>
      </c>
      <c r="D232" s="129"/>
      <c r="E232" s="62">
        <f>E233</f>
        <v>0</v>
      </c>
    </row>
    <row r="233" spans="1:7" hidden="1" x14ac:dyDescent="0.2">
      <c r="A233" s="66" t="s">
        <v>29</v>
      </c>
      <c r="B233" s="135" t="s">
        <v>434</v>
      </c>
      <c r="C233" s="129" t="s">
        <v>133</v>
      </c>
      <c r="D233" s="129" t="s">
        <v>294</v>
      </c>
      <c r="E233" s="62"/>
    </row>
    <row r="234" spans="1:7" ht="25.5" hidden="1" x14ac:dyDescent="0.2">
      <c r="A234" s="150" t="s">
        <v>32</v>
      </c>
      <c r="B234" s="134" t="s">
        <v>264</v>
      </c>
      <c r="C234" s="129"/>
      <c r="D234" s="129"/>
      <c r="E234" s="49">
        <f>E235</f>
        <v>0</v>
      </c>
    </row>
    <row r="235" spans="1:7" ht="38.25" hidden="1" x14ac:dyDescent="0.2">
      <c r="A235" s="150" t="s">
        <v>214</v>
      </c>
      <c r="B235" s="134" t="s">
        <v>435</v>
      </c>
      <c r="C235" s="129"/>
      <c r="D235" s="129"/>
      <c r="E235" s="49">
        <f>E236</f>
        <v>0</v>
      </c>
    </row>
    <row r="236" spans="1:7" hidden="1" x14ac:dyDescent="0.2">
      <c r="A236" s="66" t="s">
        <v>132</v>
      </c>
      <c r="B236" s="135" t="s">
        <v>435</v>
      </c>
      <c r="C236" s="129" t="s">
        <v>133</v>
      </c>
      <c r="D236" s="129"/>
      <c r="E236" s="62">
        <f>E237</f>
        <v>0</v>
      </c>
    </row>
    <row r="237" spans="1:7" hidden="1" x14ac:dyDescent="0.2">
      <c r="A237" s="66" t="s">
        <v>29</v>
      </c>
      <c r="B237" s="135" t="s">
        <v>435</v>
      </c>
      <c r="C237" s="129" t="s">
        <v>133</v>
      </c>
      <c r="D237" s="129" t="s">
        <v>294</v>
      </c>
      <c r="E237" s="62"/>
    </row>
    <row r="238" spans="1:7" x14ac:dyDescent="0.2">
      <c r="A238" s="150" t="s">
        <v>166</v>
      </c>
      <c r="B238" s="128" t="s">
        <v>265</v>
      </c>
      <c r="C238" s="129"/>
      <c r="D238" s="129"/>
      <c r="E238" s="49">
        <f>E239</f>
        <v>4</v>
      </c>
    </row>
    <row r="239" spans="1:7" x14ac:dyDescent="0.2">
      <c r="A239" s="150" t="s">
        <v>167</v>
      </c>
      <c r="B239" s="128" t="s">
        <v>266</v>
      </c>
      <c r="C239" s="129"/>
      <c r="D239" s="129"/>
      <c r="E239" s="49">
        <f>E240</f>
        <v>4</v>
      </c>
    </row>
    <row r="240" spans="1:7" ht="38.25" x14ac:dyDescent="0.2">
      <c r="A240" s="150" t="s">
        <v>214</v>
      </c>
      <c r="B240" s="128" t="s">
        <v>267</v>
      </c>
      <c r="C240" s="129"/>
      <c r="D240" s="129"/>
      <c r="E240" s="49">
        <f>E241+E243</f>
        <v>4</v>
      </c>
    </row>
    <row r="241" spans="1:5" hidden="1" x14ac:dyDescent="0.2">
      <c r="A241" s="66" t="s">
        <v>136</v>
      </c>
      <c r="B241" s="129" t="s">
        <v>267</v>
      </c>
      <c r="C241" s="129" t="s">
        <v>137</v>
      </c>
      <c r="D241" s="129"/>
      <c r="E241" s="49">
        <f>E242</f>
        <v>0</v>
      </c>
    </row>
    <row r="242" spans="1:5" hidden="1" x14ac:dyDescent="0.2">
      <c r="A242" s="66" t="s">
        <v>290</v>
      </c>
      <c r="B242" s="129" t="s">
        <v>267</v>
      </c>
      <c r="C242" s="129" t="s">
        <v>137</v>
      </c>
      <c r="D242" s="129" t="s">
        <v>304</v>
      </c>
      <c r="E242" s="49">
        <v>0</v>
      </c>
    </row>
    <row r="243" spans="1:5" x14ac:dyDescent="0.2">
      <c r="A243" s="66" t="s">
        <v>132</v>
      </c>
      <c r="B243" s="129" t="s">
        <v>267</v>
      </c>
      <c r="C243" s="129" t="s">
        <v>133</v>
      </c>
      <c r="D243" s="129"/>
      <c r="E243" s="62">
        <f>E244</f>
        <v>4</v>
      </c>
    </row>
    <row r="244" spans="1:5" x14ac:dyDescent="0.2">
      <c r="A244" s="66" t="s">
        <v>84</v>
      </c>
      <c r="B244" s="129" t="s">
        <v>267</v>
      </c>
      <c r="C244" s="129" t="s">
        <v>133</v>
      </c>
      <c r="D244" s="129" t="s">
        <v>295</v>
      </c>
      <c r="E244" s="62">
        <v>4</v>
      </c>
    </row>
    <row r="245" spans="1:5" ht="25.5" hidden="1" x14ac:dyDescent="0.2">
      <c r="A245" s="150" t="s">
        <v>169</v>
      </c>
      <c r="B245" s="128" t="s">
        <v>268</v>
      </c>
      <c r="C245" s="129"/>
      <c r="D245" s="129"/>
      <c r="E245" s="49">
        <f>E246</f>
        <v>0</v>
      </c>
    </row>
    <row r="246" spans="1:5" hidden="1" x14ac:dyDescent="0.2">
      <c r="A246" s="150" t="s">
        <v>141</v>
      </c>
      <c r="B246" s="128" t="s">
        <v>269</v>
      </c>
      <c r="C246" s="129"/>
      <c r="D246" s="129"/>
      <c r="E246" s="49">
        <f>E247</f>
        <v>0</v>
      </c>
    </row>
    <row r="247" spans="1:5" ht="38.25" hidden="1" x14ac:dyDescent="0.2">
      <c r="A247" s="150" t="s">
        <v>214</v>
      </c>
      <c r="B247" s="128" t="s">
        <v>270</v>
      </c>
      <c r="C247" s="129"/>
      <c r="D247" s="129"/>
      <c r="E247" s="49">
        <f>E248</f>
        <v>0</v>
      </c>
    </row>
    <row r="248" spans="1:5" hidden="1" x14ac:dyDescent="0.2">
      <c r="A248" s="66" t="s">
        <v>132</v>
      </c>
      <c r="B248" s="129" t="s">
        <v>270</v>
      </c>
      <c r="C248" s="129" t="s">
        <v>133</v>
      </c>
      <c r="D248" s="129"/>
      <c r="E248" s="62">
        <f>E249</f>
        <v>0</v>
      </c>
    </row>
    <row r="249" spans="1:5" hidden="1" x14ac:dyDescent="0.2">
      <c r="A249" s="66" t="s">
        <v>177</v>
      </c>
      <c r="B249" s="129" t="s">
        <v>270</v>
      </c>
      <c r="C249" s="129" t="s">
        <v>133</v>
      </c>
      <c r="D249" s="129" t="s">
        <v>296</v>
      </c>
      <c r="E249" s="62"/>
    </row>
    <row r="250" spans="1:5" ht="25.5" x14ac:dyDescent="0.2">
      <c r="A250" s="150" t="s">
        <v>168</v>
      </c>
      <c r="B250" s="128" t="s">
        <v>271</v>
      </c>
      <c r="C250" s="129"/>
      <c r="D250" s="129"/>
      <c r="E250" s="49">
        <f>E253+E255</f>
        <v>177</v>
      </c>
    </row>
    <row r="251" spans="1:5" ht="38.25" x14ac:dyDescent="0.2">
      <c r="A251" s="150" t="s">
        <v>272</v>
      </c>
      <c r="B251" s="128" t="s">
        <v>273</v>
      </c>
      <c r="C251" s="129"/>
      <c r="D251" s="129"/>
      <c r="E251" s="49">
        <f>E252</f>
        <v>177</v>
      </c>
    </row>
    <row r="252" spans="1:5" ht="38.25" x14ac:dyDescent="0.2">
      <c r="A252" s="150" t="s">
        <v>214</v>
      </c>
      <c r="B252" s="128" t="s">
        <v>274</v>
      </c>
      <c r="C252" s="129"/>
      <c r="D252" s="129"/>
      <c r="E252" s="49">
        <f>E253</f>
        <v>177</v>
      </c>
    </row>
    <row r="253" spans="1:5" x14ac:dyDescent="0.2">
      <c r="A253" s="66" t="s">
        <v>136</v>
      </c>
      <c r="B253" s="129" t="s">
        <v>274</v>
      </c>
      <c r="C253" s="129" t="s">
        <v>137</v>
      </c>
      <c r="D253" s="129"/>
      <c r="E253" s="62">
        <f>E254</f>
        <v>177</v>
      </c>
    </row>
    <row r="254" spans="1:5" x14ac:dyDescent="0.2">
      <c r="A254" s="66" t="s">
        <v>50</v>
      </c>
      <c r="B254" s="129" t="s">
        <v>274</v>
      </c>
      <c r="C254" s="129" t="s">
        <v>137</v>
      </c>
      <c r="D254" s="129" t="s">
        <v>303</v>
      </c>
      <c r="E254" s="62">
        <v>177</v>
      </c>
    </row>
    <row r="255" spans="1:5" ht="25.5" hidden="1" x14ac:dyDescent="0.2">
      <c r="A255" s="150" t="s">
        <v>329</v>
      </c>
      <c r="B255" s="128" t="s">
        <v>327</v>
      </c>
      <c r="C255" s="129"/>
      <c r="D255" s="129"/>
      <c r="E255" s="49">
        <f>E256</f>
        <v>0</v>
      </c>
    </row>
    <row r="256" spans="1:5" ht="38.25" hidden="1" x14ac:dyDescent="0.2">
      <c r="A256" s="150" t="s">
        <v>214</v>
      </c>
      <c r="B256" s="128" t="s">
        <v>328</v>
      </c>
      <c r="C256" s="129"/>
      <c r="D256" s="129"/>
      <c r="E256" s="49">
        <f>E257</f>
        <v>0</v>
      </c>
    </row>
    <row r="257" spans="1:5" hidden="1" x14ac:dyDescent="0.2">
      <c r="A257" s="66" t="s">
        <v>136</v>
      </c>
      <c r="B257" s="129" t="s">
        <v>328</v>
      </c>
      <c r="C257" s="129" t="s">
        <v>137</v>
      </c>
      <c r="D257" s="129"/>
      <c r="E257" s="62">
        <f>E258</f>
        <v>0</v>
      </c>
    </row>
    <row r="258" spans="1:5" hidden="1" x14ac:dyDescent="0.2">
      <c r="A258" s="66" t="s">
        <v>50</v>
      </c>
      <c r="B258" s="129" t="s">
        <v>328</v>
      </c>
      <c r="C258" s="129" t="s">
        <v>137</v>
      </c>
      <c r="D258" s="129" t="s">
        <v>303</v>
      </c>
      <c r="E258" s="62">
        <v>0</v>
      </c>
    </row>
    <row r="259" spans="1:5" ht="51" x14ac:dyDescent="0.2">
      <c r="A259" s="150" t="s">
        <v>164</v>
      </c>
      <c r="B259" s="128" t="s">
        <v>275</v>
      </c>
      <c r="C259" s="128"/>
      <c r="D259" s="128"/>
      <c r="E259" s="49">
        <f>E260</f>
        <v>86.1</v>
      </c>
    </row>
    <row r="260" spans="1:5" ht="63.75" x14ac:dyDescent="0.2">
      <c r="A260" s="150" t="s">
        <v>165</v>
      </c>
      <c r="B260" s="134" t="s">
        <v>276</v>
      </c>
      <c r="C260" s="128"/>
      <c r="D260" s="128"/>
      <c r="E260" s="49">
        <f>E261</f>
        <v>86.1</v>
      </c>
    </row>
    <row r="261" spans="1:5" ht="38.25" x14ac:dyDescent="0.2">
      <c r="A261" s="150" t="s">
        <v>214</v>
      </c>
      <c r="B261" s="128" t="s">
        <v>277</v>
      </c>
      <c r="C261" s="129"/>
      <c r="D261" s="129"/>
      <c r="E261" s="49">
        <f>E262</f>
        <v>86.1</v>
      </c>
    </row>
    <row r="262" spans="1:5" x14ac:dyDescent="0.2">
      <c r="A262" s="66" t="s">
        <v>134</v>
      </c>
      <c r="B262" s="129" t="s">
        <v>277</v>
      </c>
      <c r="C262" s="129" t="s">
        <v>179</v>
      </c>
      <c r="D262" s="129"/>
      <c r="E262" s="62">
        <f>E263</f>
        <v>86.1</v>
      </c>
    </row>
    <row r="263" spans="1:5" ht="25.5" x14ac:dyDescent="0.2">
      <c r="A263" s="156" t="s">
        <v>118</v>
      </c>
      <c r="B263" s="129" t="s">
        <v>277</v>
      </c>
      <c r="C263" s="129" t="s">
        <v>179</v>
      </c>
      <c r="D263" s="129" t="s">
        <v>293</v>
      </c>
      <c r="E263" s="62">
        <v>86.1</v>
      </c>
    </row>
    <row r="264" spans="1:5" ht="38.25" x14ac:dyDescent="0.2">
      <c r="A264" s="152" t="s">
        <v>340</v>
      </c>
      <c r="B264" s="137" t="s">
        <v>341</v>
      </c>
      <c r="C264" s="137"/>
      <c r="D264" s="137"/>
      <c r="E264" s="73">
        <f>E265</f>
        <v>515.70000000000005</v>
      </c>
    </row>
    <row r="265" spans="1:5" ht="25.5" x14ac:dyDescent="0.2">
      <c r="A265" s="150" t="s">
        <v>135</v>
      </c>
      <c r="B265" s="128" t="s">
        <v>342</v>
      </c>
      <c r="C265" s="128"/>
      <c r="D265" s="128"/>
      <c r="E265" s="49">
        <f>E266</f>
        <v>515.70000000000005</v>
      </c>
    </row>
    <row r="266" spans="1:5" ht="25.5" x14ac:dyDescent="0.2">
      <c r="A266" s="150" t="s">
        <v>135</v>
      </c>
      <c r="B266" s="128" t="s">
        <v>343</v>
      </c>
      <c r="C266" s="128"/>
      <c r="D266" s="128"/>
      <c r="E266" s="49">
        <f>E267+E269</f>
        <v>515.70000000000005</v>
      </c>
    </row>
    <row r="267" spans="1:5" ht="51" x14ac:dyDescent="0.2">
      <c r="A267" s="66" t="s">
        <v>145</v>
      </c>
      <c r="B267" s="129" t="s">
        <v>343</v>
      </c>
      <c r="C267" s="129" t="s">
        <v>130</v>
      </c>
      <c r="D267" s="129"/>
      <c r="E267" s="62">
        <f>E268</f>
        <v>478.3</v>
      </c>
    </row>
    <row r="268" spans="1:5" x14ac:dyDescent="0.2">
      <c r="A268" s="66" t="s">
        <v>111</v>
      </c>
      <c r="B268" s="129" t="s">
        <v>343</v>
      </c>
      <c r="C268" s="129" t="s">
        <v>130</v>
      </c>
      <c r="D268" s="129" t="s">
        <v>297</v>
      </c>
      <c r="E268" s="62">
        <v>478.3</v>
      </c>
    </row>
    <row r="269" spans="1:5" ht="25.5" x14ac:dyDescent="0.2">
      <c r="A269" s="66" t="s">
        <v>338</v>
      </c>
      <c r="B269" s="129" t="s">
        <v>343</v>
      </c>
      <c r="C269" s="129" t="s">
        <v>131</v>
      </c>
      <c r="D269" s="129"/>
      <c r="E269" s="62">
        <f>E270</f>
        <v>37.4</v>
      </c>
    </row>
    <row r="270" spans="1:5" x14ac:dyDescent="0.2">
      <c r="A270" s="66" t="s">
        <v>111</v>
      </c>
      <c r="B270" s="129" t="s">
        <v>343</v>
      </c>
      <c r="C270" s="129" t="s">
        <v>131</v>
      </c>
      <c r="D270" s="129" t="s">
        <v>297</v>
      </c>
      <c r="E270" s="62">
        <v>37.4</v>
      </c>
    </row>
    <row r="271" spans="1:5" ht="76.5" x14ac:dyDescent="0.2">
      <c r="A271" s="150" t="s">
        <v>407</v>
      </c>
      <c r="B271" s="128" t="s">
        <v>408</v>
      </c>
      <c r="C271" s="129"/>
      <c r="D271" s="129"/>
      <c r="E271" s="49">
        <f>E272</f>
        <v>0.7</v>
      </c>
    </row>
    <row r="272" spans="1:5" ht="63.75" x14ac:dyDescent="0.2">
      <c r="A272" s="66" t="s">
        <v>407</v>
      </c>
      <c r="B272" s="129" t="s">
        <v>409</v>
      </c>
      <c r="C272" s="129"/>
      <c r="D272" s="129"/>
      <c r="E272" s="62">
        <f>E273</f>
        <v>0.7</v>
      </c>
    </row>
    <row r="273" spans="1:6" ht="63.75" x14ac:dyDescent="0.2">
      <c r="A273" s="66" t="s">
        <v>174</v>
      </c>
      <c r="B273" s="129" t="s">
        <v>410</v>
      </c>
      <c r="C273" s="129"/>
      <c r="D273" s="129"/>
      <c r="E273" s="62">
        <f>E274</f>
        <v>0.7</v>
      </c>
    </row>
    <row r="274" spans="1:6" ht="25.5" x14ac:dyDescent="0.2">
      <c r="A274" s="66" t="s">
        <v>339</v>
      </c>
      <c r="B274" s="129" t="s">
        <v>410</v>
      </c>
      <c r="C274" s="129" t="s">
        <v>131</v>
      </c>
      <c r="D274" s="129"/>
      <c r="E274" s="62">
        <f>E275</f>
        <v>0.7</v>
      </c>
    </row>
    <row r="275" spans="1:6" x14ac:dyDescent="0.2">
      <c r="A275" s="66" t="s">
        <v>177</v>
      </c>
      <c r="B275" s="129" t="s">
        <v>410</v>
      </c>
      <c r="C275" s="129" t="s">
        <v>131</v>
      </c>
      <c r="D275" s="129" t="s">
        <v>296</v>
      </c>
      <c r="E275" s="62">
        <v>0.7</v>
      </c>
    </row>
    <row r="276" spans="1:6" x14ac:dyDescent="0.2">
      <c r="A276" s="150" t="s">
        <v>89</v>
      </c>
      <c r="B276" s="128"/>
      <c r="C276" s="128"/>
      <c r="D276" s="128"/>
      <c r="E276" s="49">
        <f>E228+E189+E167+E132+E83+E52+E11+E222+E180</f>
        <v>30768.5</v>
      </c>
      <c r="F276" s="30" t="s">
        <v>468</v>
      </c>
    </row>
    <row r="277" spans="1:6" x14ac:dyDescent="0.2">
      <c r="A277" s="7"/>
      <c r="B277" s="7"/>
      <c r="C277" s="7"/>
      <c r="D277" s="7"/>
      <c r="E277" s="33"/>
      <c r="F277" s="30"/>
    </row>
    <row r="278" spans="1:6" x14ac:dyDescent="0.2">
      <c r="A278"/>
      <c r="B278"/>
      <c r="C278"/>
      <c r="D278"/>
      <c r="E278"/>
      <c r="F278" s="30"/>
    </row>
    <row r="279" spans="1:6" x14ac:dyDescent="0.2">
      <c r="A279"/>
      <c r="B279"/>
      <c r="C279"/>
      <c r="D279"/>
      <c r="E279" s="31"/>
    </row>
    <row r="280" spans="1:6" x14ac:dyDescent="0.2">
      <c r="A280"/>
      <c r="B280"/>
      <c r="C280"/>
      <c r="D280"/>
      <c r="E280"/>
    </row>
    <row r="281" spans="1:6" x14ac:dyDescent="0.2">
      <c r="A281"/>
      <c r="B281"/>
      <c r="C281"/>
      <c r="D281"/>
      <c r="E281"/>
    </row>
    <row r="282" spans="1:6" x14ac:dyDescent="0.2">
      <c r="A282"/>
      <c r="B282"/>
      <c r="C282"/>
      <c r="D282"/>
      <c r="E282"/>
    </row>
    <row r="283" spans="1:6" x14ac:dyDescent="0.2">
      <c r="A283" t="s">
        <v>90</v>
      </c>
      <c r="B283"/>
      <c r="C283"/>
      <c r="D283"/>
      <c r="E283" s="31"/>
    </row>
    <row r="285" spans="1:6" x14ac:dyDescent="0.2">
      <c r="E285" s="30"/>
    </row>
  </sheetData>
  <autoFilter ref="A9:E9"/>
  <mergeCells count="6">
    <mergeCell ref="A1:E1"/>
    <mergeCell ref="A5:E5"/>
    <mergeCell ref="A7:E7"/>
    <mergeCell ref="A2:E2"/>
    <mergeCell ref="A3:E3"/>
    <mergeCell ref="A4:E4"/>
  </mergeCells>
  <phoneticPr fontId="2" type="noConversion"/>
  <printOptions horizontalCentered="1"/>
  <pageMargins left="1.1811023622047245" right="0" top="0.78740157480314965" bottom="0.19685039370078741" header="0" footer="0"/>
  <pageSetup paperSize="9" scale="74" fitToHeight="0" orientation="portrait" r:id="rId1"/>
  <headerFooter alignWithMargins="0"/>
  <rowBreaks count="1" manualBreakCount="1">
    <brk id="21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view="pageBreakPreview" topLeftCell="A260" zoomScale="60" zoomScaleNormal="100" workbookViewId="0">
      <selection activeCell="A278" sqref="A278:XFD279"/>
    </sheetView>
  </sheetViews>
  <sheetFormatPr defaultColWidth="9.140625" defaultRowHeight="12.75" x14ac:dyDescent="0.2"/>
  <cols>
    <col min="1" max="1" width="61.42578125" style="5" customWidth="1"/>
    <col min="2" max="2" width="14.85546875" style="5" customWidth="1"/>
    <col min="3" max="3" width="8.140625" style="5" customWidth="1"/>
    <col min="4" max="4" width="7" style="5" customWidth="1"/>
    <col min="5" max="5" width="10.140625" style="5" customWidth="1"/>
    <col min="6" max="6" width="9.140625" style="5"/>
    <col min="7" max="7" width="9.140625" style="5" customWidth="1"/>
    <col min="8" max="16384" width="9.140625" style="5"/>
  </cols>
  <sheetData>
    <row r="1" spans="1:6" ht="14.25" x14ac:dyDescent="0.2">
      <c r="A1" s="248" t="s">
        <v>507</v>
      </c>
      <c r="B1" s="248"/>
      <c r="C1" s="248"/>
      <c r="D1" s="248"/>
      <c r="E1" s="248"/>
      <c r="F1" s="248"/>
    </row>
    <row r="2" spans="1:6" ht="12.75" customHeight="1" x14ac:dyDescent="0.2">
      <c r="A2" s="263" t="str">
        <f>'1'!A2:C2</f>
        <v>к  решению Думы Прибрежнинского сельского поселения</v>
      </c>
      <c r="B2" s="263"/>
      <c r="C2" s="263"/>
      <c r="D2" s="263"/>
      <c r="E2" s="263"/>
      <c r="F2" s="263"/>
    </row>
    <row r="3" spans="1:6" ht="12.75" customHeight="1" x14ac:dyDescent="0.2">
      <c r="A3" s="263" t="str">
        <f>'1'!A3:C3</f>
        <v xml:space="preserve"> «О бюджете Прибрежнинского сельского поселения</v>
      </c>
      <c r="B3" s="263"/>
      <c r="C3" s="263"/>
      <c r="D3" s="263"/>
      <c r="E3" s="263"/>
      <c r="F3" s="263"/>
    </row>
    <row r="4" spans="1:6" ht="14.25" x14ac:dyDescent="0.2">
      <c r="A4" s="263" t="str">
        <f>'1'!A4:C4</f>
        <v>на 2023 год и на плановый период 2024 и 2025 годов»</v>
      </c>
      <c r="B4" s="263"/>
      <c r="C4" s="263"/>
      <c r="D4" s="263"/>
      <c r="E4" s="263"/>
      <c r="F4" s="263"/>
    </row>
    <row r="5" spans="1:6" ht="15" customHeight="1" x14ac:dyDescent="0.2">
      <c r="A5" s="263" t="str">
        <f>'1'!A5:C5</f>
        <v xml:space="preserve"> №  от  .12.2022г.</v>
      </c>
      <c r="B5" s="263"/>
      <c r="C5" s="263"/>
      <c r="D5" s="263"/>
      <c r="E5" s="263"/>
      <c r="F5" s="263"/>
    </row>
    <row r="6" spans="1:6" x14ac:dyDescent="0.2">
      <c r="A6" s="4"/>
      <c r="B6" s="4"/>
      <c r="C6" s="4"/>
      <c r="D6" s="4"/>
      <c r="E6" s="4"/>
      <c r="F6" s="4"/>
    </row>
    <row r="7" spans="1:6" ht="71.25" customHeight="1" x14ac:dyDescent="0.2">
      <c r="A7" s="265" t="s">
        <v>527</v>
      </c>
      <c r="B7" s="266"/>
      <c r="C7" s="266"/>
      <c r="D7" s="266"/>
      <c r="E7" s="266"/>
      <c r="F7" s="266"/>
    </row>
    <row r="8" spans="1:6" x14ac:dyDescent="0.2">
      <c r="A8" s="4"/>
      <c r="B8" s="4"/>
      <c r="C8" s="4"/>
      <c r="D8" s="4"/>
      <c r="E8" s="271" t="s">
        <v>92</v>
      </c>
      <c r="F8" s="271"/>
    </row>
    <row r="9" spans="1:6" x14ac:dyDescent="0.2">
      <c r="A9" s="267" t="s">
        <v>33</v>
      </c>
      <c r="B9" s="267" t="s">
        <v>142</v>
      </c>
      <c r="C9" s="267" t="s">
        <v>143</v>
      </c>
      <c r="D9" s="269" t="s">
        <v>316</v>
      </c>
      <c r="E9" s="186" t="s">
        <v>91</v>
      </c>
      <c r="F9" s="186" t="s">
        <v>91</v>
      </c>
    </row>
    <row r="10" spans="1:6" x14ac:dyDescent="0.2">
      <c r="A10" s="268"/>
      <c r="B10" s="268"/>
      <c r="C10" s="268"/>
      <c r="D10" s="270"/>
      <c r="E10" s="232" t="s">
        <v>487</v>
      </c>
      <c r="F10" s="232" t="s">
        <v>523</v>
      </c>
    </row>
    <row r="11" spans="1:6" x14ac:dyDescent="0.2">
      <c r="A11" s="150" t="s">
        <v>570</v>
      </c>
      <c r="B11" s="231"/>
      <c r="C11" s="231"/>
      <c r="D11" s="157"/>
      <c r="E11" s="158">
        <f>E277</f>
        <v>24351.5</v>
      </c>
      <c r="F11" s="158">
        <f>F277</f>
        <v>33147</v>
      </c>
    </row>
    <row r="12" spans="1:6" ht="25.5" x14ac:dyDescent="0.2">
      <c r="A12" s="148" t="s">
        <v>390</v>
      </c>
      <c r="B12" s="160" t="s">
        <v>201</v>
      </c>
      <c r="C12" s="160"/>
      <c r="D12" s="160"/>
      <c r="E12" s="166">
        <f>E13+E41+E46</f>
        <v>10705.9</v>
      </c>
      <c r="F12" s="166">
        <f>F13+F41+F46</f>
        <v>10693.9</v>
      </c>
    </row>
    <row r="13" spans="1:6" ht="38.25" x14ac:dyDescent="0.2">
      <c r="A13" s="149" t="s">
        <v>344</v>
      </c>
      <c r="B13" s="127" t="s">
        <v>202</v>
      </c>
      <c r="C13" s="127"/>
      <c r="D13" s="127"/>
      <c r="E13" s="141">
        <f>E14+E25+E36</f>
        <v>10646.6</v>
      </c>
      <c r="F13" s="141">
        <f>F14+F25+F36</f>
        <v>10634.6</v>
      </c>
    </row>
    <row r="14" spans="1:6" ht="25.5" x14ac:dyDescent="0.2">
      <c r="A14" s="150" t="s">
        <v>144</v>
      </c>
      <c r="B14" s="128" t="s">
        <v>203</v>
      </c>
      <c r="C14" s="128"/>
      <c r="D14" s="128"/>
      <c r="E14" s="49">
        <f>E15+E18</f>
        <v>2335</v>
      </c>
      <c r="F14" s="49">
        <f>F15+F18</f>
        <v>2335</v>
      </c>
    </row>
    <row r="15" spans="1:6" ht="25.5" x14ac:dyDescent="0.2">
      <c r="A15" s="150" t="s">
        <v>204</v>
      </c>
      <c r="B15" s="128" t="s">
        <v>205</v>
      </c>
      <c r="C15" s="128"/>
      <c r="D15" s="128"/>
      <c r="E15" s="49">
        <f>E16</f>
        <v>2335</v>
      </c>
      <c r="F15" s="49">
        <f>F16</f>
        <v>2335</v>
      </c>
    </row>
    <row r="16" spans="1:6" ht="51" x14ac:dyDescent="0.2">
      <c r="A16" s="66" t="s">
        <v>206</v>
      </c>
      <c r="B16" s="129" t="s">
        <v>205</v>
      </c>
      <c r="C16" s="129" t="s">
        <v>130</v>
      </c>
      <c r="D16" s="129"/>
      <c r="E16" s="62">
        <f>E17</f>
        <v>2335</v>
      </c>
      <c r="F16" s="62">
        <f>F17</f>
        <v>2335</v>
      </c>
    </row>
    <row r="17" spans="1:6" ht="25.5" x14ac:dyDescent="0.2">
      <c r="A17" s="66" t="s">
        <v>146</v>
      </c>
      <c r="B17" s="129" t="s">
        <v>205</v>
      </c>
      <c r="C17" s="129" t="s">
        <v>130</v>
      </c>
      <c r="D17" s="129" t="s">
        <v>291</v>
      </c>
      <c r="E17" s="62">
        <v>2335</v>
      </c>
      <c r="F17" s="62">
        <v>2335</v>
      </c>
    </row>
    <row r="18" spans="1:6" ht="25.5" hidden="1" x14ac:dyDescent="0.2">
      <c r="A18" s="155" t="s">
        <v>207</v>
      </c>
      <c r="B18" s="142" t="s">
        <v>208</v>
      </c>
      <c r="C18" s="129"/>
      <c r="D18" s="129"/>
      <c r="E18" s="49">
        <f>E19+E21+E23</f>
        <v>0</v>
      </c>
      <c r="F18" s="49">
        <f>F19+F21+F23</f>
        <v>0</v>
      </c>
    </row>
    <row r="19" spans="1:6" ht="51" hidden="1" x14ac:dyDescent="0.2">
      <c r="A19" s="66" t="s">
        <v>206</v>
      </c>
      <c r="B19" s="129" t="s">
        <v>208</v>
      </c>
      <c r="C19" s="129" t="s">
        <v>130</v>
      </c>
      <c r="D19" s="129"/>
      <c r="E19" s="62">
        <f>E20</f>
        <v>0</v>
      </c>
      <c r="F19" s="62">
        <f>F20</f>
        <v>0</v>
      </c>
    </row>
    <row r="20" spans="1:6" ht="25.5" hidden="1" x14ac:dyDescent="0.2">
      <c r="A20" s="66" t="s">
        <v>146</v>
      </c>
      <c r="B20" s="129" t="s">
        <v>208</v>
      </c>
      <c r="C20" s="129" t="s">
        <v>130</v>
      </c>
      <c r="D20" s="129" t="s">
        <v>291</v>
      </c>
      <c r="E20" s="62">
        <v>0</v>
      </c>
      <c r="F20" s="62">
        <v>0</v>
      </c>
    </row>
    <row r="21" spans="1:6" ht="25.5" hidden="1" x14ac:dyDescent="0.2">
      <c r="A21" s="151" t="s">
        <v>339</v>
      </c>
      <c r="B21" s="130" t="s">
        <v>208</v>
      </c>
      <c r="C21" s="130" t="s">
        <v>131</v>
      </c>
      <c r="D21" s="217"/>
      <c r="E21" s="144">
        <f>E22</f>
        <v>0</v>
      </c>
      <c r="F21" s="144">
        <f>F22</f>
        <v>0</v>
      </c>
    </row>
    <row r="22" spans="1:6" ht="25.5" hidden="1" x14ac:dyDescent="0.2">
      <c r="A22" s="151" t="s">
        <v>146</v>
      </c>
      <c r="B22" s="130" t="s">
        <v>208</v>
      </c>
      <c r="C22" s="130" t="s">
        <v>131</v>
      </c>
      <c r="D22" s="131" t="s">
        <v>291</v>
      </c>
      <c r="E22" s="144">
        <v>0</v>
      </c>
      <c r="F22" s="144">
        <v>0</v>
      </c>
    </row>
    <row r="23" spans="1:6" hidden="1" x14ac:dyDescent="0.2">
      <c r="A23" s="66" t="s">
        <v>132</v>
      </c>
      <c r="B23" s="129" t="s">
        <v>211</v>
      </c>
      <c r="C23" s="129" t="s">
        <v>133</v>
      </c>
      <c r="D23" s="129"/>
      <c r="E23" s="144">
        <f>E24</f>
        <v>0</v>
      </c>
      <c r="F23" s="144">
        <f>F24</f>
        <v>0</v>
      </c>
    </row>
    <row r="24" spans="1:6" ht="25.5" hidden="1" x14ac:dyDescent="0.2">
      <c r="A24" s="151" t="s">
        <v>146</v>
      </c>
      <c r="B24" s="129" t="s">
        <v>211</v>
      </c>
      <c r="C24" s="129" t="s">
        <v>133</v>
      </c>
      <c r="D24" s="129" t="s">
        <v>291</v>
      </c>
      <c r="E24" s="144"/>
      <c r="F24" s="144"/>
    </row>
    <row r="25" spans="1:6" ht="25.5" x14ac:dyDescent="0.2">
      <c r="A25" s="150" t="s">
        <v>147</v>
      </c>
      <c r="B25" s="128" t="s">
        <v>209</v>
      </c>
      <c r="C25" s="128"/>
      <c r="D25" s="128"/>
      <c r="E25" s="49">
        <f>E26+E29</f>
        <v>7575</v>
      </c>
      <c r="F25" s="49">
        <f>F26+F29</f>
        <v>7563</v>
      </c>
    </row>
    <row r="26" spans="1:6" ht="25.5" x14ac:dyDescent="0.2">
      <c r="A26" s="150" t="s">
        <v>204</v>
      </c>
      <c r="B26" s="128" t="s">
        <v>210</v>
      </c>
      <c r="C26" s="128"/>
      <c r="D26" s="128"/>
      <c r="E26" s="49">
        <f>E27</f>
        <v>7544</v>
      </c>
      <c r="F26" s="49">
        <f>F27</f>
        <v>7544</v>
      </c>
    </row>
    <row r="27" spans="1:6" ht="51" x14ac:dyDescent="0.2">
      <c r="A27" s="66" t="s">
        <v>206</v>
      </c>
      <c r="B27" s="129" t="s">
        <v>210</v>
      </c>
      <c r="C27" s="129" t="s">
        <v>130</v>
      </c>
      <c r="D27" s="129"/>
      <c r="E27" s="62">
        <f>E28</f>
        <v>7544</v>
      </c>
      <c r="F27" s="62">
        <f>F28</f>
        <v>7544</v>
      </c>
    </row>
    <row r="28" spans="1:6" ht="38.25" x14ac:dyDescent="0.2">
      <c r="A28" s="66" t="s">
        <v>148</v>
      </c>
      <c r="B28" s="129" t="s">
        <v>210</v>
      </c>
      <c r="C28" s="129" t="s">
        <v>130</v>
      </c>
      <c r="D28" s="129" t="s">
        <v>292</v>
      </c>
      <c r="E28" s="62">
        <v>7544</v>
      </c>
      <c r="F28" s="62">
        <v>7544</v>
      </c>
    </row>
    <row r="29" spans="1:6" ht="25.5" x14ac:dyDescent="0.2">
      <c r="A29" s="150" t="s">
        <v>207</v>
      </c>
      <c r="B29" s="128" t="s">
        <v>211</v>
      </c>
      <c r="C29" s="128"/>
      <c r="D29" s="128"/>
      <c r="E29" s="49">
        <f>E30+E32+E34</f>
        <v>31</v>
      </c>
      <c r="F29" s="49">
        <f>F30+F32+F34</f>
        <v>19</v>
      </c>
    </row>
    <row r="30" spans="1:6" ht="51" hidden="1" x14ac:dyDescent="0.2">
      <c r="A30" s="66" t="s">
        <v>206</v>
      </c>
      <c r="B30" s="129" t="s">
        <v>211</v>
      </c>
      <c r="C30" s="129" t="s">
        <v>130</v>
      </c>
      <c r="D30" s="129"/>
      <c r="E30" s="62">
        <f>E31</f>
        <v>0</v>
      </c>
      <c r="F30" s="62">
        <f>F31</f>
        <v>0</v>
      </c>
    </row>
    <row r="31" spans="1:6" ht="38.25" hidden="1" x14ac:dyDescent="0.2">
      <c r="A31" s="66" t="s">
        <v>148</v>
      </c>
      <c r="B31" s="129" t="s">
        <v>211</v>
      </c>
      <c r="C31" s="129" t="s">
        <v>130</v>
      </c>
      <c r="D31" s="129" t="s">
        <v>292</v>
      </c>
      <c r="E31" s="62">
        <v>0</v>
      </c>
      <c r="F31" s="62">
        <v>0</v>
      </c>
    </row>
    <row r="32" spans="1:6" ht="25.5" x14ac:dyDescent="0.2">
      <c r="A32" s="66" t="s">
        <v>339</v>
      </c>
      <c r="B32" s="129" t="s">
        <v>211</v>
      </c>
      <c r="C32" s="129" t="s">
        <v>131</v>
      </c>
      <c r="D32" s="129"/>
      <c r="E32" s="62">
        <f>E33</f>
        <v>30</v>
      </c>
      <c r="F32" s="62">
        <f>F33</f>
        <v>18</v>
      </c>
    </row>
    <row r="33" spans="1:6" ht="38.25" x14ac:dyDescent="0.2">
      <c r="A33" s="66" t="s">
        <v>148</v>
      </c>
      <c r="B33" s="129" t="s">
        <v>211</v>
      </c>
      <c r="C33" s="129" t="s">
        <v>131</v>
      </c>
      <c r="D33" s="129" t="s">
        <v>292</v>
      </c>
      <c r="E33" s="62">
        <v>30</v>
      </c>
      <c r="F33" s="62">
        <v>18</v>
      </c>
    </row>
    <row r="34" spans="1:6" x14ac:dyDescent="0.2">
      <c r="A34" s="66" t="s">
        <v>132</v>
      </c>
      <c r="B34" s="129" t="s">
        <v>211</v>
      </c>
      <c r="C34" s="129" t="s">
        <v>133</v>
      </c>
      <c r="D34" s="129"/>
      <c r="E34" s="62">
        <f>E35</f>
        <v>1</v>
      </c>
      <c r="F34" s="62">
        <f>F35</f>
        <v>1</v>
      </c>
    </row>
    <row r="35" spans="1:6" ht="38.25" x14ac:dyDescent="0.2">
      <c r="A35" s="66" t="s">
        <v>148</v>
      </c>
      <c r="B35" s="129" t="s">
        <v>211</v>
      </c>
      <c r="C35" s="129" t="s">
        <v>133</v>
      </c>
      <c r="D35" s="129" t="s">
        <v>292</v>
      </c>
      <c r="E35" s="62">
        <v>1</v>
      </c>
      <c r="F35" s="62">
        <v>1</v>
      </c>
    </row>
    <row r="36" spans="1:6" ht="89.25" x14ac:dyDescent="0.2">
      <c r="A36" s="150" t="s">
        <v>212</v>
      </c>
      <c r="B36" s="128" t="s">
        <v>213</v>
      </c>
      <c r="C36" s="129"/>
      <c r="D36" s="129"/>
      <c r="E36" s="49">
        <f>E37</f>
        <v>736.59999999999991</v>
      </c>
      <c r="F36" s="49">
        <f>F37</f>
        <v>736.59999999999991</v>
      </c>
    </row>
    <row r="37" spans="1:6" ht="38.25" x14ac:dyDescent="0.2">
      <c r="A37" s="150" t="s">
        <v>214</v>
      </c>
      <c r="B37" s="128" t="s">
        <v>215</v>
      </c>
      <c r="C37" s="129"/>
      <c r="D37" s="129"/>
      <c r="E37" s="49">
        <f>E38</f>
        <v>736.59999999999991</v>
      </c>
      <c r="F37" s="49">
        <f>F38</f>
        <v>736.59999999999991</v>
      </c>
    </row>
    <row r="38" spans="1:6" x14ac:dyDescent="0.2">
      <c r="A38" s="66" t="s">
        <v>134</v>
      </c>
      <c r="B38" s="129" t="s">
        <v>215</v>
      </c>
      <c r="C38" s="129" t="s">
        <v>179</v>
      </c>
      <c r="D38" s="129"/>
      <c r="E38" s="62">
        <f>E39+E40</f>
        <v>736.59999999999991</v>
      </c>
      <c r="F38" s="62">
        <f>F39+F40</f>
        <v>736.59999999999991</v>
      </c>
    </row>
    <row r="39" spans="1:6" ht="76.5" x14ac:dyDescent="0.2">
      <c r="A39" s="66" t="s">
        <v>216</v>
      </c>
      <c r="B39" s="129" t="s">
        <v>215</v>
      </c>
      <c r="C39" s="129" t="s">
        <v>179</v>
      </c>
      <c r="D39" s="129" t="s">
        <v>292</v>
      </c>
      <c r="E39" s="62">
        <v>409.7</v>
      </c>
      <c r="F39" s="62">
        <v>409.7</v>
      </c>
    </row>
    <row r="40" spans="1:6" ht="38.25" x14ac:dyDescent="0.2">
      <c r="A40" s="156" t="s">
        <v>118</v>
      </c>
      <c r="B40" s="129" t="s">
        <v>215</v>
      </c>
      <c r="C40" s="129" t="s">
        <v>179</v>
      </c>
      <c r="D40" s="129" t="s">
        <v>293</v>
      </c>
      <c r="E40" s="62">
        <v>326.89999999999998</v>
      </c>
      <c r="F40" s="62">
        <v>326.89999999999998</v>
      </c>
    </row>
    <row r="41" spans="1:6" ht="25.5" x14ac:dyDescent="0.2">
      <c r="A41" s="149" t="s">
        <v>345</v>
      </c>
      <c r="B41" s="127" t="s">
        <v>217</v>
      </c>
      <c r="C41" s="127"/>
      <c r="D41" s="127"/>
      <c r="E41" s="141">
        <f t="shared" ref="E41:F44" si="0">E42</f>
        <v>1</v>
      </c>
      <c r="F41" s="141">
        <f t="shared" si="0"/>
        <v>1</v>
      </c>
    </row>
    <row r="42" spans="1:6" ht="25.5" x14ac:dyDescent="0.2">
      <c r="A42" s="152" t="s">
        <v>218</v>
      </c>
      <c r="B42" s="128" t="s">
        <v>219</v>
      </c>
      <c r="C42" s="128"/>
      <c r="D42" s="128"/>
      <c r="E42" s="49">
        <f t="shared" si="0"/>
        <v>1</v>
      </c>
      <c r="F42" s="49">
        <f t="shared" si="0"/>
        <v>1</v>
      </c>
    </row>
    <row r="43" spans="1:6" ht="25.5" x14ac:dyDescent="0.2">
      <c r="A43" s="150" t="s">
        <v>149</v>
      </c>
      <c r="B43" s="128" t="s">
        <v>220</v>
      </c>
      <c r="C43" s="129"/>
      <c r="D43" s="129"/>
      <c r="E43" s="49">
        <f t="shared" si="0"/>
        <v>1</v>
      </c>
      <c r="F43" s="49">
        <f t="shared" si="0"/>
        <v>1</v>
      </c>
    </row>
    <row r="44" spans="1:6" x14ac:dyDescent="0.2">
      <c r="A44" s="66" t="s">
        <v>138</v>
      </c>
      <c r="B44" s="129" t="s">
        <v>220</v>
      </c>
      <c r="C44" s="129" t="s">
        <v>139</v>
      </c>
      <c r="D44" s="129"/>
      <c r="E44" s="62">
        <f t="shared" si="0"/>
        <v>1</v>
      </c>
      <c r="F44" s="62">
        <f t="shared" si="0"/>
        <v>1</v>
      </c>
    </row>
    <row r="45" spans="1:6" ht="25.5" x14ac:dyDescent="0.2">
      <c r="A45" s="66" t="s">
        <v>28</v>
      </c>
      <c r="B45" s="129" t="s">
        <v>220</v>
      </c>
      <c r="C45" s="129" t="s">
        <v>139</v>
      </c>
      <c r="D45" s="129" t="s">
        <v>306</v>
      </c>
      <c r="E45" s="62">
        <v>1</v>
      </c>
      <c r="F45" s="62">
        <v>1</v>
      </c>
    </row>
    <row r="46" spans="1:6" ht="38.25" x14ac:dyDescent="0.2">
      <c r="A46" s="149" t="s">
        <v>391</v>
      </c>
      <c r="B46" s="127" t="s">
        <v>221</v>
      </c>
      <c r="C46" s="127"/>
      <c r="D46" s="127"/>
      <c r="E46" s="141">
        <f>E47</f>
        <v>58.3</v>
      </c>
      <c r="F46" s="141">
        <f>F47</f>
        <v>58.3</v>
      </c>
    </row>
    <row r="47" spans="1:6" ht="38.25" x14ac:dyDescent="0.2">
      <c r="A47" s="150" t="s">
        <v>222</v>
      </c>
      <c r="B47" s="128" t="s">
        <v>223</v>
      </c>
      <c r="C47" s="128"/>
      <c r="D47" s="128"/>
      <c r="E47" s="49">
        <f>E48</f>
        <v>58.3</v>
      </c>
      <c r="F47" s="49">
        <f>F48</f>
        <v>58.3</v>
      </c>
    </row>
    <row r="48" spans="1:6" ht="25.5" x14ac:dyDescent="0.2">
      <c r="A48" s="150" t="s">
        <v>150</v>
      </c>
      <c r="B48" s="128" t="s">
        <v>224</v>
      </c>
      <c r="C48" s="128"/>
      <c r="D48" s="128"/>
      <c r="E48" s="49">
        <f>E49+E51</f>
        <v>58.3</v>
      </c>
      <c r="F48" s="49">
        <f>F49+F51</f>
        <v>58.3</v>
      </c>
    </row>
    <row r="49" spans="1:6" ht="51" x14ac:dyDescent="0.2">
      <c r="A49" s="66" t="s">
        <v>206</v>
      </c>
      <c r="B49" s="129" t="s">
        <v>224</v>
      </c>
      <c r="C49" s="129" t="s">
        <v>130</v>
      </c>
      <c r="D49" s="129"/>
      <c r="E49" s="62">
        <f>E50</f>
        <v>55.4</v>
      </c>
      <c r="F49" s="62">
        <f>F50</f>
        <v>55.4</v>
      </c>
    </row>
    <row r="50" spans="1:6" x14ac:dyDescent="0.2">
      <c r="A50" s="66" t="s">
        <v>40</v>
      </c>
      <c r="B50" s="129" t="s">
        <v>224</v>
      </c>
      <c r="C50" s="129" t="s">
        <v>130</v>
      </c>
      <c r="D50" s="129" t="s">
        <v>298</v>
      </c>
      <c r="E50" s="62">
        <v>55.4</v>
      </c>
      <c r="F50" s="62">
        <v>55.4</v>
      </c>
    </row>
    <row r="51" spans="1:6" ht="25.5" x14ac:dyDescent="0.2">
      <c r="A51" s="66" t="s">
        <v>339</v>
      </c>
      <c r="B51" s="129" t="s">
        <v>224</v>
      </c>
      <c r="C51" s="129" t="s">
        <v>131</v>
      </c>
      <c r="D51" s="129"/>
      <c r="E51" s="62">
        <f>E52</f>
        <v>2.9</v>
      </c>
      <c r="F51" s="62">
        <f>F52</f>
        <v>2.9</v>
      </c>
    </row>
    <row r="52" spans="1:6" x14ac:dyDescent="0.2">
      <c r="A52" s="66" t="s">
        <v>40</v>
      </c>
      <c r="B52" s="129" t="s">
        <v>224</v>
      </c>
      <c r="C52" s="129" t="s">
        <v>131</v>
      </c>
      <c r="D52" s="129" t="s">
        <v>298</v>
      </c>
      <c r="E52" s="62">
        <v>2.9</v>
      </c>
      <c r="F52" s="62">
        <v>2.9</v>
      </c>
    </row>
    <row r="53" spans="1:6" ht="25.5" x14ac:dyDescent="0.2">
      <c r="A53" s="162" t="s">
        <v>392</v>
      </c>
      <c r="B53" s="160" t="s">
        <v>225</v>
      </c>
      <c r="C53" s="163"/>
      <c r="D53" s="163"/>
      <c r="E53" s="166">
        <f>E54</f>
        <v>2131.5</v>
      </c>
      <c r="F53" s="166">
        <f>F54</f>
        <v>2250.6999999999998</v>
      </c>
    </row>
    <row r="54" spans="1:6" x14ac:dyDescent="0.2">
      <c r="A54" s="149" t="s">
        <v>393</v>
      </c>
      <c r="B54" s="127" t="s">
        <v>226</v>
      </c>
      <c r="C54" s="132"/>
      <c r="D54" s="132"/>
      <c r="E54" s="141">
        <f>E55+E65+E69+E78</f>
        <v>2131.5</v>
      </c>
      <c r="F54" s="141">
        <f>F55+F65+F69+F78</f>
        <v>2250.6999999999998</v>
      </c>
    </row>
    <row r="55" spans="1:6" ht="38.25" hidden="1" x14ac:dyDescent="0.2">
      <c r="A55" s="150" t="s">
        <v>151</v>
      </c>
      <c r="B55" s="128" t="s">
        <v>227</v>
      </c>
      <c r="C55" s="129"/>
      <c r="D55" s="129"/>
      <c r="E55" s="49">
        <f>E56+E59+E62</f>
        <v>0</v>
      </c>
      <c r="F55" s="49">
        <f>F56+F59+F62</f>
        <v>0</v>
      </c>
    </row>
    <row r="56" spans="1:6" ht="38.25" hidden="1" x14ac:dyDescent="0.2">
      <c r="A56" s="150" t="s">
        <v>214</v>
      </c>
      <c r="B56" s="128" t="s">
        <v>228</v>
      </c>
      <c r="C56" s="129"/>
      <c r="D56" s="129"/>
      <c r="E56" s="49">
        <f>E57</f>
        <v>0</v>
      </c>
      <c r="F56" s="49">
        <f>F57</f>
        <v>0</v>
      </c>
    </row>
    <row r="57" spans="1:6" ht="25.5" hidden="1" x14ac:dyDescent="0.2">
      <c r="A57" s="66" t="s">
        <v>339</v>
      </c>
      <c r="B57" s="129" t="s">
        <v>228</v>
      </c>
      <c r="C57" s="129" t="s">
        <v>131</v>
      </c>
      <c r="D57" s="129"/>
      <c r="E57" s="62">
        <f>E58</f>
        <v>0</v>
      </c>
      <c r="F57" s="62">
        <f>F58</f>
        <v>0</v>
      </c>
    </row>
    <row r="58" spans="1:6" hidden="1" x14ac:dyDescent="0.2">
      <c r="A58" s="66" t="s">
        <v>117</v>
      </c>
      <c r="B58" s="129" t="s">
        <v>228</v>
      </c>
      <c r="C58" s="129" t="s">
        <v>131</v>
      </c>
      <c r="D58" s="129" t="s">
        <v>299</v>
      </c>
      <c r="E58" s="62">
        <v>0</v>
      </c>
      <c r="F58" s="62">
        <v>0</v>
      </c>
    </row>
    <row r="59" spans="1:6" ht="25.5" hidden="1" x14ac:dyDescent="0.2">
      <c r="A59" s="153" t="s">
        <v>382</v>
      </c>
      <c r="B59" s="128" t="s">
        <v>514</v>
      </c>
      <c r="C59" s="129"/>
      <c r="D59" s="129"/>
      <c r="E59" s="62">
        <f>E60</f>
        <v>0</v>
      </c>
      <c r="F59" s="62">
        <f>F60</f>
        <v>0</v>
      </c>
    </row>
    <row r="60" spans="1:6" ht="25.5" hidden="1" x14ac:dyDescent="0.2">
      <c r="A60" s="151" t="s">
        <v>384</v>
      </c>
      <c r="B60" s="129" t="s">
        <v>514</v>
      </c>
      <c r="C60" s="129" t="s">
        <v>131</v>
      </c>
      <c r="D60" s="129"/>
      <c r="E60" s="62">
        <f>E61</f>
        <v>0</v>
      </c>
      <c r="F60" s="62">
        <f>F61</f>
        <v>0</v>
      </c>
    </row>
    <row r="61" spans="1:6" hidden="1" x14ac:dyDescent="0.2">
      <c r="A61" s="66" t="s">
        <v>117</v>
      </c>
      <c r="B61" s="129" t="s">
        <v>514</v>
      </c>
      <c r="C61" s="129" t="s">
        <v>131</v>
      </c>
      <c r="D61" s="129" t="s">
        <v>299</v>
      </c>
      <c r="E61" s="62"/>
      <c r="F61" s="62"/>
    </row>
    <row r="62" spans="1:6" ht="25.5" hidden="1" x14ac:dyDescent="0.2">
      <c r="A62" s="233" t="s">
        <v>534</v>
      </c>
      <c r="B62" s="133" t="s">
        <v>535</v>
      </c>
      <c r="C62" s="130"/>
      <c r="D62" s="130"/>
      <c r="E62" s="54">
        <f>E63</f>
        <v>0</v>
      </c>
      <c r="F62" s="54">
        <f>F63</f>
        <v>0</v>
      </c>
    </row>
    <row r="63" spans="1:6" ht="25.5" hidden="1" x14ac:dyDescent="0.2">
      <c r="A63" s="234" t="s">
        <v>339</v>
      </c>
      <c r="B63" s="130" t="s">
        <v>535</v>
      </c>
      <c r="C63" s="130" t="s">
        <v>131</v>
      </c>
      <c r="D63" s="130"/>
      <c r="E63" s="144">
        <f>E64</f>
        <v>0</v>
      </c>
      <c r="F63" s="144">
        <f>F64</f>
        <v>0</v>
      </c>
    </row>
    <row r="64" spans="1:6" hidden="1" x14ac:dyDescent="0.2">
      <c r="A64" s="234" t="s">
        <v>117</v>
      </c>
      <c r="B64" s="130" t="s">
        <v>535</v>
      </c>
      <c r="C64" s="130" t="s">
        <v>131</v>
      </c>
      <c r="D64" s="130" t="s">
        <v>299</v>
      </c>
      <c r="E64" s="144"/>
      <c r="F64" s="144"/>
    </row>
    <row r="65" spans="1:6" ht="51" hidden="1" x14ac:dyDescent="0.2">
      <c r="A65" s="150" t="s">
        <v>152</v>
      </c>
      <c r="B65" s="128" t="s">
        <v>229</v>
      </c>
      <c r="C65" s="129"/>
      <c r="D65" s="129"/>
      <c r="E65" s="49">
        <f t="shared" ref="E65:F67" si="1">E66</f>
        <v>0</v>
      </c>
      <c r="F65" s="49">
        <f t="shared" si="1"/>
        <v>0</v>
      </c>
    </row>
    <row r="66" spans="1:6" ht="38.25" hidden="1" x14ac:dyDescent="0.2">
      <c r="A66" s="150" t="s">
        <v>214</v>
      </c>
      <c r="B66" s="128" t="s">
        <v>230</v>
      </c>
      <c r="C66" s="129"/>
      <c r="D66" s="129"/>
      <c r="E66" s="49">
        <f t="shared" si="1"/>
        <v>0</v>
      </c>
      <c r="F66" s="49">
        <f t="shared" si="1"/>
        <v>0</v>
      </c>
    </row>
    <row r="67" spans="1:6" ht="25.5" hidden="1" x14ac:dyDescent="0.2">
      <c r="A67" s="66" t="s">
        <v>339</v>
      </c>
      <c r="B67" s="129" t="s">
        <v>230</v>
      </c>
      <c r="C67" s="129" t="s">
        <v>131</v>
      </c>
      <c r="D67" s="129"/>
      <c r="E67" s="62">
        <f t="shared" si="1"/>
        <v>0</v>
      </c>
      <c r="F67" s="62">
        <f t="shared" si="1"/>
        <v>0</v>
      </c>
    </row>
    <row r="68" spans="1:6" hidden="1" x14ac:dyDescent="0.2">
      <c r="A68" s="66" t="s">
        <v>117</v>
      </c>
      <c r="B68" s="129" t="s">
        <v>230</v>
      </c>
      <c r="C68" s="129" t="s">
        <v>131</v>
      </c>
      <c r="D68" s="129" t="s">
        <v>299</v>
      </c>
      <c r="E68" s="62">
        <v>0</v>
      </c>
      <c r="F68" s="62">
        <v>0</v>
      </c>
    </row>
    <row r="69" spans="1:6" ht="51" x14ac:dyDescent="0.2">
      <c r="A69" s="150" t="s">
        <v>153</v>
      </c>
      <c r="B69" s="128" t="s">
        <v>231</v>
      </c>
      <c r="C69" s="129"/>
      <c r="D69" s="129"/>
      <c r="E69" s="49">
        <f>E70+E75</f>
        <v>1065.7</v>
      </c>
      <c r="F69" s="49">
        <f>F70+F75</f>
        <v>1125.3</v>
      </c>
    </row>
    <row r="70" spans="1:6" ht="38.25" x14ac:dyDescent="0.2">
      <c r="A70" s="150" t="s">
        <v>214</v>
      </c>
      <c r="B70" s="128" t="s">
        <v>232</v>
      </c>
      <c r="C70" s="129"/>
      <c r="D70" s="129"/>
      <c r="E70" s="49">
        <f>E71+E73</f>
        <v>1065.7</v>
      </c>
      <c r="F70" s="49">
        <f>F71+F73</f>
        <v>1125.3</v>
      </c>
    </row>
    <row r="71" spans="1:6" ht="25.5" x14ac:dyDescent="0.2">
      <c r="A71" s="66" t="s">
        <v>338</v>
      </c>
      <c r="B71" s="129" t="s">
        <v>232</v>
      </c>
      <c r="C71" s="129" t="s">
        <v>131</v>
      </c>
      <c r="D71" s="129"/>
      <c r="E71" s="62">
        <f>E72</f>
        <v>1065.7</v>
      </c>
      <c r="F71" s="62">
        <f>F72</f>
        <v>1125.3</v>
      </c>
    </row>
    <row r="72" spans="1:6" x14ac:dyDescent="0.2">
      <c r="A72" s="66" t="s">
        <v>117</v>
      </c>
      <c r="B72" s="129" t="s">
        <v>232</v>
      </c>
      <c r="C72" s="129" t="s">
        <v>131</v>
      </c>
      <c r="D72" s="129" t="s">
        <v>299</v>
      </c>
      <c r="E72" s="62">
        <v>1065.7</v>
      </c>
      <c r="F72" s="62">
        <v>1125.3</v>
      </c>
    </row>
    <row r="73" spans="1:6" hidden="1" x14ac:dyDescent="0.2">
      <c r="A73" s="66" t="s">
        <v>132</v>
      </c>
      <c r="B73" s="129" t="s">
        <v>232</v>
      </c>
      <c r="C73" s="129" t="s">
        <v>133</v>
      </c>
      <c r="D73" s="129"/>
      <c r="E73" s="62">
        <f>E74</f>
        <v>0</v>
      </c>
      <c r="F73" s="62">
        <f>F74</f>
        <v>0</v>
      </c>
    </row>
    <row r="74" spans="1:6" hidden="1" x14ac:dyDescent="0.2">
      <c r="A74" s="66" t="s">
        <v>117</v>
      </c>
      <c r="B74" s="129" t="s">
        <v>232</v>
      </c>
      <c r="C74" s="129" t="s">
        <v>133</v>
      </c>
      <c r="D74" s="129" t="s">
        <v>299</v>
      </c>
      <c r="E74" s="62">
        <v>0</v>
      </c>
      <c r="F74" s="62">
        <v>0</v>
      </c>
    </row>
    <row r="75" spans="1:6" ht="25.5" hidden="1" x14ac:dyDescent="0.2">
      <c r="A75" s="153" t="s">
        <v>382</v>
      </c>
      <c r="B75" s="128" t="s">
        <v>536</v>
      </c>
      <c r="C75" s="129"/>
      <c r="D75" s="129"/>
      <c r="E75" s="49">
        <f>E76</f>
        <v>0</v>
      </c>
      <c r="F75" s="49">
        <f>F76</f>
        <v>0</v>
      </c>
    </row>
    <row r="76" spans="1:6" ht="25.5" hidden="1" x14ac:dyDescent="0.2">
      <c r="A76" s="151" t="s">
        <v>384</v>
      </c>
      <c r="B76" s="129" t="s">
        <v>536</v>
      </c>
      <c r="C76" s="129" t="s">
        <v>131</v>
      </c>
      <c r="D76" s="129"/>
      <c r="E76" s="62">
        <f>E77</f>
        <v>0</v>
      </c>
      <c r="F76" s="62">
        <f>F77</f>
        <v>0</v>
      </c>
    </row>
    <row r="77" spans="1:6" hidden="1" x14ac:dyDescent="0.2">
      <c r="A77" s="66" t="s">
        <v>117</v>
      </c>
      <c r="B77" s="129" t="s">
        <v>536</v>
      </c>
      <c r="C77" s="129" t="s">
        <v>131</v>
      </c>
      <c r="D77" s="129" t="s">
        <v>299</v>
      </c>
      <c r="E77" s="62"/>
      <c r="F77" s="62"/>
    </row>
    <row r="78" spans="1:6" ht="25.5" x14ac:dyDescent="0.2">
      <c r="A78" s="150" t="s">
        <v>317</v>
      </c>
      <c r="B78" s="128" t="s">
        <v>318</v>
      </c>
      <c r="C78" s="129"/>
      <c r="D78" s="129"/>
      <c r="E78" s="49">
        <f>E79</f>
        <v>1065.8</v>
      </c>
      <c r="F78" s="49">
        <f>F79</f>
        <v>1125.4000000000001</v>
      </c>
    </row>
    <row r="79" spans="1:6" ht="38.25" x14ac:dyDescent="0.2">
      <c r="A79" s="150" t="s">
        <v>214</v>
      </c>
      <c r="B79" s="128" t="s">
        <v>319</v>
      </c>
      <c r="C79" s="129"/>
      <c r="D79" s="129"/>
      <c r="E79" s="49">
        <f>E80+E82</f>
        <v>1065.8</v>
      </c>
      <c r="F79" s="49">
        <f>F80+F82</f>
        <v>1125.4000000000001</v>
      </c>
    </row>
    <row r="80" spans="1:6" ht="25.5" x14ac:dyDescent="0.2">
      <c r="A80" s="66" t="s">
        <v>339</v>
      </c>
      <c r="B80" s="129" t="s">
        <v>319</v>
      </c>
      <c r="C80" s="129" t="s">
        <v>131</v>
      </c>
      <c r="D80" s="129"/>
      <c r="E80" s="62">
        <f>E81</f>
        <v>1065.8</v>
      </c>
      <c r="F80" s="62">
        <f>F81</f>
        <v>1125.4000000000001</v>
      </c>
    </row>
    <row r="81" spans="1:6" x14ac:dyDescent="0.2">
      <c r="A81" s="66" t="s">
        <v>117</v>
      </c>
      <c r="B81" s="129" t="s">
        <v>319</v>
      </c>
      <c r="C81" s="129" t="s">
        <v>131</v>
      </c>
      <c r="D81" s="129" t="s">
        <v>299</v>
      </c>
      <c r="E81" s="62">
        <v>1065.8</v>
      </c>
      <c r="F81" s="62">
        <v>1125.4000000000001</v>
      </c>
    </row>
    <row r="82" spans="1:6" hidden="1" x14ac:dyDescent="0.2">
      <c r="A82" s="66" t="s">
        <v>132</v>
      </c>
      <c r="B82" s="129" t="s">
        <v>319</v>
      </c>
      <c r="C82" s="129" t="s">
        <v>133</v>
      </c>
      <c r="D82" s="129"/>
      <c r="E82" s="62">
        <f>E83</f>
        <v>0</v>
      </c>
      <c r="F82" s="62">
        <f>F83</f>
        <v>0</v>
      </c>
    </row>
    <row r="83" spans="1:6" hidden="1" x14ac:dyDescent="0.2">
      <c r="A83" s="66" t="s">
        <v>117</v>
      </c>
      <c r="B83" s="129" t="s">
        <v>319</v>
      </c>
      <c r="C83" s="129" t="s">
        <v>133</v>
      </c>
      <c r="D83" s="129" t="s">
        <v>299</v>
      </c>
      <c r="E83" s="62"/>
      <c r="F83" s="62"/>
    </row>
    <row r="84" spans="1:6" ht="25.5" x14ac:dyDescent="0.2">
      <c r="A84" s="162" t="s">
        <v>394</v>
      </c>
      <c r="B84" s="160" t="s">
        <v>233</v>
      </c>
      <c r="C84" s="163"/>
      <c r="D84" s="163"/>
      <c r="E84" s="166">
        <f>E85+E94+E99+E128</f>
        <v>482</v>
      </c>
      <c r="F84" s="166">
        <f>F85+F94+F99+F128</f>
        <v>9066.2999999999993</v>
      </c>
    </row>
    <row r="85" spans="1:6" ht="25.5" x14ac:dyDescent="0.2">
      <c r="A85" s="149" t="s">
        <v>395</v>
      </c>
      <c r="B85" s="136" t="s">
        <v>234</v>
      </c>
      <c r="C85" s="136"/>
      <c r="D85" s="136"/>
      <c r="E85" s="145">
        <f>E86+E90</f>
        <v>0</v>
      </c>
      <c r="F85" s="145">
        <f>F86+F90</f>
        <v>345.3</v>
      </c>
    </row>
    <row r="86" spans="1:6" ht="25.5" x14ac:dyDescent="0.2">
      <c r="A86" s="198" t="s">
        <v>483</v>
      </c>
      <c r="B86" s="128" t="s">
        <v>484</v>
      </c>
      <c r="C86" s="129"/>
      <c r="D86" s="129"/>
      <c r="E86" s="49">
        <f t="shared" ref="E86:F88" si="2">E87</f>
        <v>0</v>
      </c>
      <c r="F86" s="49">
        <f t="shared" si="2"/>
        <v>345.3</v>
      </c>
    </row>
    <row r="87" spans="1:6" ht="38.25" x14ac:dyDescent="0.2">
      <c r="A87" s="198" t="s">
        <v>214</v>
      </c>
      <c r="B87" s="128" t="s">
        <v>485</v>
      </c>
      <c r="C87" s="129"/>
      <c r="D87" s="129"/>
      <c r="E87" s="49">
        <f t="shared" si="2"/>
        <v>0</v>
      </c>
      <c r="F87" s="49">
        <f t="shared" si="2"/>
        <v>345.3</v>
      </c>
    </row>
    <row r="88" spans="1:6" ht="25.5" x14ac:dyDescent="0.2">
      <c r="A88" s="116" t="s">
        <v>338</v>
      </c>
      <c r="B88" s="129" t="s">
        <v>485</v>
      </c>
      <c r="C88" s="129" t="s">
        <v>131</v>
      </c>
      <c r="D88" s="129"/>
      <c r="E88" s="62">
        <f t="shared" si="2"/>
        <v>0</v>
      </c>
      <c r="F88" s="62">
        <f t="shared" si="2"/>
        <v>345.3</v>
      </c>
    </row>
    <row r="89" spans="1:6" x14ac:dyDescent="0.2">
      <c r="A89" s="116" t="s">
        <v>87</v>
      </c>
      <c r="B89" s="129" t="s">
        <v>485</v>
      </c>
      <c r="C89" s="129" t="s">
        <v>131</v>
      </c>
      <c r="D89" s="129" t="s">
        <v>300</v>
      </c>
      <c r="E89" s="62"/>
      <c r="F89" s="62">
        <v>345.3</v>
      </c>
    </row>
    <row r="90" spans="1:6" ht="25.5" hidden="1" x14ac:dyDescent="0.2">
      <c r="A90" s="150" t="s">
        <v>154</v>
      </c>
      <c r="B90" s="128" t="s">
        <v>235</v>
      </c>
      <c r="C90" s="129"/>
      <c r="D90" s="129"/>
      <c r="E90" s="49">
        <f t="shared" ref="E90:F92" si="3">E91</f>
        <v>0</v>
      </c>
      <c r="F90" s="49">
        <f t="shared" si="3"/>
        <v>0</v>
      </c>
    </row>
    <row r="91" spans="1:6" ht="38.25" hidden="1" x14ac:dyDescent="0.2">
      <c r="A91" s="150" t="s">
        <v>214</v>
      </c>
      <c r="B91" s="128" t="s">
        <v>236</v>
      </c>
      <c r="C91" s="129"/>
      <c r="D91" s="129"/>
      <c r="E91" s="49">
        <f t="shared" si="3"/>
        <v>0</v>
      </c>
      <c r="F91" s="49">
        <f t="shared" si="3"/>
        <v>0</v>
      </c>
    </row>
    <row r="92" spans="1:6" ht="25.5" hidden="1" x14ac:dyDescent="0.2">
      <c r="A92" s="66" t="s">
        <v>339</v>
      </c>
      <c r="B92" s="129" t="s">
        <v>236</v>
      </c>
      <c r="C92" s="129" t="s">
        <v>131</v>
      </c>
      <c r="D92" s="129"/>
      <c r="E92" s="62">
        <f t="shared" si="3"/>
        <v>0</v>
      </c>
      <c r="F92" s="62">
        <f t="shared" si="3"/>
        <v>0</v>
      </c>
    </row>
    <row r="93" spans="1:6" hidden="1" x14ac:dyDescent="0.2">
      <c r="A93" s="66" t="s">
        <v>87</v>
      </c>
      <c r="B93" s="129" t="s">
        <v>236</v>
      </c>
      <c r="C93" s="129" t="s">
        <v>131</v>
      </c>
      <c r="D93" s="129" t="s">
        <v>300</v>
      </c>
      <c r="E93" s="62">
        <v>0</v>
      </c>
      <c r="F93" s="62">
        <v>0</v>
      </c>
    </row>
    <row r="94" spans="1:6" ht="25.5" hidden="1" x14ac:dyDescent="0.2">
      <c r="A94" s="149" t="s">
        <v>396</v>
      </c>
      <c r="B94" s="136" t="s">
        <v>237</v>
      </c>
      <c r="C94" s="136"/>
      <c r="D94" s="136"/>
      <c r="E94" s="145">
        <f t="shared" ref="E94:F97" si="4">E95</f>
        <v>0</v>
      </c>
      <c r="F94" s="145">
        <f t="shared" si="4"/>
        <v>0</v>
      </c>
    </row>
    <row r="95" spans="1:6" ht="38.25" hidden="1" x14ac:dyDescent="0.2">
      <c r="A95" s="150" t="s">
        <v>155</v>
      </c>
      <c r="B95" s="128" t="s">
        <v>238</v>
      </c>
      <c r="C95" s="129"/>
      <c r="D95" s="129"/>
      <c r="E95" s="49">
        <f t="shared" si="4"/>
        <v>0</v>
      </c>
      <c r="F95" s="49">
        <f t="shared" si="4"/>
        <v>0</v>
      </c>
    </row>
    <row r="96" spans="1:6" ht="38.25" hidden="1" x14ac:dyDescent="0.2">
      <c r="A96" s="150" t="s">
        <v>214</v>
      </c>
      <c r="B96" s="128" t="s">
        <v>239</v>
      </c>
      <c r="C96" s="129"/>
      <c r="D96" s="129"/>
      <c r="E96" s="49">
        <f t="shared" si="4"/>
        <v>0</v>
      </c>
      <c r="F96" s="49">
        <f t="shared" si="4"/>
        <v>0</v>
      </c>
    </row>
    <row r="97" spans="1:6" ht="25.5" hidden="1" x14ac:dyDescent="0.2">
      <c r="A97" s="66" t="s">
        <v>339</v>
      </c>
      <c r="B97" s="129" t="s">
        <v>239</v>
      </c>
      <c r="C97" s="129" t="s">
        <v>131</v>
      </c>
      <c r="D97" s="129"/>
      <c r="E97" s="62">
        <f t="shared" si="4"/>
        <v>0</v>
      </c>
      <c r="F97" s="62">
        <f t="shared" si="4"/>
        <v>0</v>
      </c>
    </row>
    <row r="98" spans="1:6" hidden="1" x14ac:dyDescent="0.2">
      <c r="A98" s="66" t="s">
        <v>87</v>
      </c>
      <c r="B98" s="129" t="s">
        <v>239</v>
      </c>
      <c r="C98" s="129" t="s">
        <v>131</v>
      </c>
      <c r="D98" s="129" t="s">
        <v>300</v>
      </c>
      <c r="E98" s="62">
        <v>0</v>
      </c>
      <c r="F98" s="62">
        <v>0</v>
      </c>
    </row>
    <row r="99" spans="1:6" x14ac:dyDescent="0.2">
      <c r="A99" s="149" t="s">
        <v>397</v>
      </c>
      <c r="B99" s="136" t="s">
        <v>240</v>
      </c>
      <c r="C99" s="136"/>
      <c r="D99" s="136"/>
      <c r="E99" s="145">
        <f>E100</f>
        <v>482</v>
      </c>
      <c r="F99" s="145">
        <f>F100</f>
        <v>8721</v>
      </c>
    </row>
    <row r="100" spans="1:6" ht="25.5" x14ac:dyDescent="0.2">
      <c r="A100" s="150" t="s">
        <v>156</v>
      </c>
      <c r="B100" s="134" t="s">
        <v>241</v>
      </c>
      <c r="C100" s="128"/>
      <c r="D100" s="128"/>
      <c r="E100" s="49">
        <f>E101+E109+E114+E117+E122+E125+E106</f>
        <v>482</v>
      </c>
      <c r="F100" s="49">
        <f>F101+F109+F114+F117+F122+F125+F106</f>
        <v>8721</v>
      </c>
    </row>
    <row r="101" spans="1:6" ht="38.25" hidden="1" x14ac:dyDescent="0.2">
      <c r="A101" s="150" t="s">
        <v>466</v>
      </c>
      <c r="B101" s="134" t="s">
        <v>242</v>
      </c>
      <c r="C101" s="128"/>
      <c r="D101" s="128"/>
      <c r="E101" s="49">
        <f>E102+E104</f>
        <v>0</v>
      </c>
      <c r="F101" s="49">
        <f>F102+F104</f>
        <v>0</v>
      </c>
    </row>
    <row r="102" spans="1:6" ht="25.5" hidden="1" x14ac:dyDescent="0.2">
      <c r="A102" s="66" t="s">
        <v>339</v>
      </c>
      <c r="B102" s="135" t="s">
        <v>242</v>
      </c>
      <c r="C102" s="129" t="s">
        <v>131</v>
      </c>
      <c r="D102" s="129"/>
      <c r="E102" s="62">
        <f>E103</f>
        <v>0</v>
      </c>
      <c r="F102" s="62">
        <f>F103</f>
        <v>0</v>
      </c>
    </row>
    <row r="103" spans="1:6" hidden="1" x14ac:dyDescent="0.2">
      <c r="A103" s="66" t="s">
        <v>176</v>
      </c>
      <c r="B103" s="135" t="s">
        <v>242</v>
      </c>
      <c r="C103" s="129" t="s">
        <v>131</v>
      </c>
      <c r="D103" s="129" t="s">
        <v>301</v>
      </c>
      <c r="E103" s="62"/>
      <c r="F103" s="62"/>
    </row>
    <row r="104" spans="1:6" hidden="1" x14ac:dyDescent="0.2">
      <c r="A104" s="66" t="s">
        <v>132</v>
      </c>
      <c r="B104" s="135" t="s">
        <v>242</v>
      </c>
      <c r="C104" s="129" t="s">
        <v>133</v>
      </c>
      <c r="D104" s="129"/>
      <c r="E104" s="62">
        <f>E105</f>
        <v>0</v>
      </c>
      <c r="F104" s="62">
        <f>F105</f>
        <v>0</v>
      </c>
    </row>
    <row r="105" spans="1:6" hidden="1" x14ac:dyDescent="0.2">
      <c r="A105" s="66" t="s">
        <v>176</v>
      </c>
      <c r="B105" s="135" t="s">
        <v>242</v>
      </c>
      <c r="C105" s="129" t="s">
        <v>133</v>
      </c>
      <c r="D105" s="129" t="s">
        <v>301</v>
      </c>
      <c r="E105" s="62">
        <v>0</v>
      </c>
      <c r="F105" s="62">
        <v>0</v>
      </c>
    </row>
    <row r="106" spans="1:6" hidden="1" x14ac:dyDescent="0.2">
      <c r="A106" s="150" t="s">
        <v>537</v>
      </c>
      <c r="B106" s="134" t="s">
        <v>538</v>
      </c>
      <c r="C106" s="128"/>
      <c r="D106" s="128"/>
      <c r="E106" s="49">
        <f>E107</f>
        <v>0</v>
      </c>
      <c r="F106" s="49">
        <f>F107</f>
        <v>0</v>
      </c>
    </row>
    <row r="107" spans="1:6" ht="25.5" hidden="1" x14ac:dyDescent="0.2">
      <c r="A107" s="66" t="s">
        <v>339</v>
      </c>
      <c r="B107" s="135" t="s">
        <v>538</v>
      </c>
      <c r="C107" s="129" t="s">
        <v>131</v>
      </c>
      <c r="D107" s="129"/>
      <c r="E107" s="62">
        <f>E108</f>
        <v>0</v>
      </c>
      <c r="F107" s="62">
        <f>F108</f>
        <v>0</v>
      </c>
    </row>
    <row r="108" spans="1:6" hidden="1" x14ac:dyDescent="0.2">
      <c r="A108" s="66" t="s">
        <v>176</v>
      </c>
      <c r="B108" s="135" t="s">
        <v>538</v>
      </c>
      <c r="C108" s="129" t="s">
        <v>131</v>
      </c>
      <c r="D108" s="129" t="s">
        <v>301</v>
      </c>
      <c r="E108" s="62"/>
      <c r="F108" s="62"/>
    </row>
    <row r="109" spans="1:6" ht="25.5" hidden="1" x14ac:dyDescent="0.2">
      <c r="A109" s="150" t="s">
        <v>157</v>
      </c>
      <c r="B109" s="134" t="s">
        <v>243</v>
      </c>
      <c r="C109" s="128"/>
      <c r="D109" s="128"/>
      <c r="E109" s="49">
        <f>E110+E112</f>
        <v>0</v>
      </c>
      <c r="F109" s="49">
        <f>F110+F112</f>
        <v>0</v>
      </c>
    </row>
    <row r="110" spans="1:6" ht="25.5" hidden="1" x14ac:dyDescent="0.2">
      <c r="A110" s="66" t="s">
        <v>339</v>
      </c>
      <c r="B110" s="135" t="s">
        <v>243</v>
      </c>
      <c r="C110" s="129" t="s">
        <v>131</v>
      </c>
      <c r="D110" s="129"/>
      <c r="E110" s="62">
        <f>E111</f>
        <v>0</v>
      </c>
      <c r="F110" s="62">
        <f>F111</f>
        <v>0</v>
      </c>
    </row>
    <row r="111" spans="1:6" hidden="1" x14ac:dyDescent="0.2">
      <c r="A111" s="66" t="s">
        <v>176</v>
      </c>
      <c r="B111" s="135" t="s">
        <v>243</v>
      </c>
      <c r="C111" s="129" t="s">
        <v>131</v>
      </c>
      <c r="D111" s="129" t="s">
        <v>301</v>
      </c>
      <c r="E111" s="62"/>
      <c r="F111" s="62"/>
    </row>
    <row r="112" spans="1:6" hidden="1" x14ac:dyDescent="0.2">
      <c r="A112" s="66" t="s">
        <v>132</v>
      </c>
      <c r="B112" s="135" t="s">
        <v>243</v>
      </c>
      <c r="C112" s="129" t="s">
        <v>133</v>
      </c>
      <c r="D112" s="129"/>
      <c r="E112" s="62">
        <f>E113</f>
        <v>0</v>
      </c>
      <c r="F112" s="62">
        <f>F113</f>
        <v>0</v>
      </c>
    </row>
    <row r="113" spans="1:6" hidden="1" x14ac:dyDescent="0.2">
      <c r="A113" s="66" t="s">
        <v>176</v>
      </c>
      <c r="B113" s="135" t="s">
        <v>243</v>
      </c>
      <c r="C113" s="129" t="s">
        <v>133</v>
      </c>
      <c r="D113" s="129" t="s">
        <v>301</v>
      </c>
      <c r="E113" s="62"/>
      <c r="F113" s="62"/>
    </row>
    <row r="114" spans="1:6" ht="25.5" hidden="1" x14ac:dyDescent="0.2">
      <c r="A114" s="150" t="s">
        <v>158</v>
      </c>
      <c r="B114" s="134" t="s">
        <v>244</v>
      </c>
      <c r="C114" s="128"/>
      <c r="D114" s="128"/>
      <c r="E114" s="49">
        <f>E115</f>
        <v>0</v>
      </c>
      <c r="F114" s="49">
        <f>F115</f>
        <v>0</v>
      </c>
    </row>
    <row r="115" spans="1:6" ht="25.5" hidden="1" x14ac:dyDescent="0.2">
      <c r="A115" s="66" t="s">
        <v>339</v>
      </c>
      <c r="B115" s="135" t="s">
        <v>244</v>
      </c>
      <c r="C115" s="129" t="s">
        <v>131</v>
      </c>
      <c r="D115" s="129"/>
      <c r="E115" s="62">
        <f>E116</f>
        <v>0</v>
      </c>
      <c r="F115" s="62">
        <f>F116</f>
        <v>0</v>
      </c>
    </row>
    <row r="116" spans="1:6" hidden="1" x14ac:dyDescent="0.2">
      <c r="A116" s="66" t="s">
        <v>176</v>
      </c>
      <c r="B116" s="135" t="s">
        <v>244</v>
      </c>
      <c r="C116" s="129" t="s">
        <v>131</v>
      </c>
      <c r="D116" s="129" t="s">
        <v>301</v>
      </c>
      <c r="E116" s="62"/>
      <c r="F116" s="62"/>
    </row>
    <row r="117" spans="1:6" hidden="1" x14ac:dyDescent="0.2">
      <c r="A117" s="150" t="s">
        <v>159</v>
      </c>
      <c r="B117" s="134" t="s">
        <v>245</v>
      </c>
      <c r="C117" s="128"/>
      <c r="D117" s="128"/>
      <c r="E117" s="49">
        <f>E118+E120</f>
        <v>0</v>
      </c>
      <c r="F117" s="49">
        <f>F118+F120</f>
        <v>0</v>
      </c>
    </row>
    <row r="118" spans="1:6" ht="25.5" hidden="1" x14ac:dyDescent="0.2">
      <c r="A118" s="66" t="s">
        <v>339</v>
      </c>
      <c r="B118" s="135" t="s">
        <v>245</v>
      </c>
      <c r="C118" s="129" t="s">
        <v>131</v>
      </c>
      <c r="D118" s="129"/>
      <c r="E118" s="62">
        <f>E119</f>
        <v>0</v>
      </c>
      <c r="F118" s="62">
        <f>F119</f>
        <v>0</v>
      </c>
    </row>
    <row r="119" spans="1:6" hidden="1" x14ac:dyDescent="0.2">
      <c r="A119" s="154" t="s">
        <v>176</v>
      </c>
      <c r="B119" s="135" t="s">
        <v>245</v>
      </c>
      <c r="C119" s="129" t="s">
        <v>131</v>
      </c>
      <c r="D119" s="129" t="s">
        <v>301</v>
      </c>
      <c r="E119" s="62"/>
      <c r="F119" s="62"/>
    </row>
    <row r="120" spans="1:6" hidden="1" x14ac:dyDescent="0.2">
      <c r="A120" s="66" t="s">
        <v>132</v>
      </c>
      <c r="B120" s="135" t="s">
        <v>245</v>
      </c>
      <c r="C120" s="129" t="s">
        <v>133</v>
      </c>
      <c r="D120" s="129"/>
      <c r="E120" s="62">
        <f>E121</f>
        <v>0</v>
      </c>
      <c r="F120" s="62">
        <f>F121</f>
        <v>0</v>
      </c>
    </row>
    <row r="121" spans="1:6" hidden="1" x14ac:dyDescent="0.2">
      <c r="A121" s="154" t="s">
        <v>176</v>
      </c>
      <c r="B121" s="135" t="s">
        <v>245</v>
      </c>
      <c r="C121" s="129" t="s">
        <v>133</v>
      </c>
      <c r="D121" s="129" t="s">
        <v>301</v>
      </c>
      <c r="E121" s="62"/>
      <c r="F121" s="62"/>
    </row>
    <row r="122" spans="1:6" ht="25.5" x14ac:dyDescent="0.2">
      <c r="A122" s="153" t="s">
        <v>382</v>
      </c>
      <c r="B122" s="138" t="s">
        <v>383</v>
      </c>
      <c r="C122" s="133"/>
      <c r="D122" s="133"/>
      <c r="E122" s="146">
        <f>E123</f>
        <v>482</v>
      </c>
      <c r="F122" s="146">
        <f>F123</f>
        <v>482</v>
      </c>
    </row>
    <row r="123" spans="1:6" ht="25.5" x14ac:dyDescent="0.2">
      <c r="A123" s="151" t="s">
        <v>384</v>
      </c>
      <c r="B123" s="139" t="s">
        <v>383</v>
      </c>
      <c r="C123" s="130" t="s">
        <v>131</v>
      </c>
      <c r="D123" s="130"/>
      <c r="E123" s="147">
        <f>E124</f>
        <v>482</v>
      </c>
      <c r="F123" s="147">
        <f>F124</f>
        <v>482</v>
      </c>
    </row>
    <row r="124" spans="1:6" x14ac:dyDescent="0.2">
      <c r="A124" s="151" t="s">
        <v>385</v>
      </c>
      <c r="B124" s="139" t="s">
        <v>383</v>
      </c>
      <c r="C124" s="130" t="s">
        <v>131</v>
      </c>
      <c r="D124" s="130" t="s">
        <v>301</v>
      </c>
      <c r="E124" s="147">
        <v>482</v>
      </c>
      <c r="F124" s="147">
        <v>482</v>
      </c>
    </row>
    <row r="125" spans="1:6" ht="25.5" x14ac:dyDescent="0.2">
      <c r="A125" s="150" t="s">
        <v>491</v>
      </c>
      <c r="B125" s="138" t="s">
        <v>492</v>
      </c>
      <c r="C125" s="133"/>
      <c r="D125" s="133"/>
      <c r="E125" s="219">
        <f>E126</f>
        <v>0</v>
      </c>
      <c r="F125" s="219">
        <f>F126</f>
        <v>8239</v>
      </c>
    </row>
    <row r="126" spans="1:6" ht="25.5" x14ac:dyDescent="0.2">
      <c r="A126" s="151" t="s">
        <v>384</v>
      </c>
      <c r="B126" s="139" t="s">
        <v>492</v>
      </c>
      <c r="C126" s="130" t="s">
        <v>131</v>
      </c>
      <c r="D126" s="130"/>
      <c r="E126" s="220">
        <f>E127</f>
        <v>0</v>
      </c>
      <c r="F126" s="220">
        <f>F127</f>
        <v>8239</v>
      </c>
    </row>
    <row r="127" spans="1:6" x14ac:dyDescent="0.2">
      <c r="A127" s="151" t="s">
        <v>385</v>
      </c>
      <c r="B127" s="139" t="s">
        <v>492</v>
      </c>
      <c r="C127" s="130" t="s">
        <v>131</v>
      </c>
      <c r="D127" s="130" t="s">
        <v>301</v>
      </c>
      <c r="E127" s="220">
        <v>0</v>
      </c>
      <c r="F127" s="220">
        <v>8239</v>
      </c>
    </row>
    <row r="128" spans="1:6" ht="25.5" hidden="1" x14ac:dyDescent="0.2">
      <c r="A128" s="235" t="s">
        <v>539</v>
      </c>
      <c r="B128" s="236" t="s">
        <v>540</v>
      </c>
      <c r="C128" s="235"/>
      <c r="D128" s="235"/>
      <c r="E128" s="141">
        <f t="shared" ref="E128:F131" si="5">E129</f>
        <v>0</v>
      </c>
      <c r="F128" s="141">
        <f t="shared" si="5"/>
        <v>0</v>
      </c>
    </row>
    <row r="129" spans="1:6" ht="51" hidden="1" x14ac:dyDescent="0.2">
      <c r="A129" s="198" t="s">
        <v>541</v>
      </c>
      <c r="B129" s="138" t="s">
        <v>542</v>
      </c>
      <c r="C129" s="129"/>
      <c r="D129" s="129"/>
      <c r="E129" s="144">
        <f t="shared" si="5"/>
        <v>0</v>
      </c>
      <c r="F129" s="144">
        <f t="shared" si="5"/>
        <v>0</v>
      </c>
    </row>
    <row r="130" spans="1:6" ht="51" hidden="1" x14ac:dyDescent="0.2">
      <c r="A130" s="198" t="s">
        <v>543</v>
      </c>
      <c r="B130" s="138" t="s">
        <v>544</v>
      </c>
      <c r="C130" s="129"/>
      <c r="D130" s="129"/>
      <c r="E130" s="144">
        <f t="shared" si="5"/>
        <v>0</v>
      </c>
      <c r="F130" s="144">
        <f t="shared" si="5"/>
        <v>0</v>
      </c>
    </row>
    <row r="131" spans="1:6" hidden="1" x14ac:dyDescent="0.2">
      <c r="A131" s="116" t="s">
        <v>132</v>
      </c>
      <c r="B131" s="139" t="s">
        <v>544</v>
      </c>
      <c r="C131" s="129" t="s">
        <v>133</v>
      </c>
      <c r="D131" s="129"/>
      <c r="E131" s="144">
        <f t="shared" si="5"/>
        <v>0</v>
      </c>
      <c r="F131" s="144">
        <f t="shared" si="5"/>
        <v>0</v>
      </c>
    </row>
    <row r="132" spans="1:6" hidden="1" x14ac:dyDescent="0.2">
      <c r="A132" s="116" t="s">
        <v>87</v>
      </c>
      <c r="B132" s="139" t="s">
        <v>544</v>
      </c>
      <c r="C132" s="129" t="s">
        <v>133</v>
      </c>
      <c r="D132" s="129" t="s">
        <v>300</v>
      </c>
      <c r="E132" s="144"/>
      <c r="F132" s="144"/>
    </row>
    <row r="133" spans="1:6" x14ac:dyDescent="0.2">
      <c r="A133" s="162" t="s">
        <v>398</v>
      </c>
      <c r="B133" s="160" t="s">
        <v>246</v>
      </c>
      <c r="C133" s="163"/>
      <c r="D133" s="163"/>
      <c r="E133" s="166">
        <f>E134+E146</f>
        <v>5416.6</v>
      </c>
      <c r="F133" s="166">
        <f>F134+F146</f>
        <v>5528</v>
      </c>
    </row>
    <row r="134" spans="1:6" x14ac:dyDescent="0.2">
      <c r="A134" s="149" t="s">
        <v>399</v>
      </c>
      <c r="B134" s="136" t="s">
        <v>247</v>
      </c>
      <c r="C134" s="136"/>
      <c r="D134" s="136"/>
      <c r="E134" s="145">
        <f>E135</f>
        <v>1932</v>
      </c>
      <c r="F134" s="145">
        <f>F135</f>
        <v>1932</v>
      </c>
    </row>
    <row r="135" spans="1:6" ht="38.25" x14ac:dyDescent="0.2">
      <c r="A135" s="140" t="s">
        <v>160</v>
      </c>
      <c r="B135" s="134" t="s">
        <v>248</v>
      </c>
      <c r="C135" s="128"/>
      <c r="D135" s="128"/>
      <c r="E135" s="49">
        <f>E136+E143</f>
        <v>1932</v>
      </c>
      <c r="F135" s="49">
        <f>F136+F143</f>
        <v>1932</v>
      </c>
    </row>
    <row r="136" spans="1:6" ht="38.25" x14ac:dyDescent="0.2">
      <c r="A136" s="150" t="s">
        <v>214</v>
      </c>
      <c r="B136" s="134" t="s">
        <v>249</v>
      </c>
      <c r="C136" s="128"/>
      <c r="D136" s="128"/>
      <c r="E136" s="49">
        <f>E137+E139+E141</f>
        <v>1932</v>
      </c>
      <c r="F136" s="49">
        <f>F137+F139+F141</f>
        <v>1932</v>
      </c>
    </row>
    <row r="137" spans="1:6" ht="51" x14ac:dyDescent="0.2">
      <c r="A137" s="154" t="s">
        <v>145</v>
      </c>
      <c r="B137" s="135" t="s">
        <v>249</v>
      </c>
      <c r="C137" s="129" t="s">
        <v>130</v>
      </c>
      <c r="D137" s="129"/>
      <c r="E137" s="62">
        <f>E138</f>
        <v>1932</v>
      </c>
      <c r="F137" s="62">
        <f>F138</f>
        <v>1932</v>
      </c>
    </row>
    <row r="138" spans="1:6" x14ac:dyDescent="0.2">
      <c r="A138" s="154" t="s">
        <v>88</v>
      </c>
      <c r="B138" s="135" t="s">
        <v>249</v>
      </c>
      <c r="C138" s="129" t="s">
        <v>130</v>
      </c>
      <c r="D138" s="129" t="s">
        <v>302</v>
      </c>
      <c r="E138" s="62">
        <v>1932</v>
      </c>
      <c r="F138" s="62">
        <v>1932</v>
      </c>
    </row>
    <row r="139" spans="1:6" ht="25.5" hidden="1" x14ac:dyDescent="0.2">
      <c r="A139" s="66" t="s">
        <v>339</v>
      </c>
      <c r="B139" s="135" t="s">
        <v>249</v>
      </c>
      <c r="C139" s="129" t="s">
        <v>131</v>
      </c>
      <c r="D139" s="129"/>
      <c r="E139" s="62">
        <f>E140</f>
        <v>0</v>
      </c>
      <c r="F139" s="62">
        <f>F140</f>
        <v>0</v>
      </c>
    </row>
    <row r="140" spans="1:6" hidden="1" x14ac:dyDescent="0.2">
      <c r="A140" s="66" t="s">
        <v>88</v>
      </c>
      <c r="B140" s="135" t="s">
        <v>249</v>
      </c>
      <c r="C140" s="129" t="s">
        <v>131</v>
      </c>
      <c r="D140" s="129" t="s">
        <v>302</v>
      </c>
      <c r="E140" s="62"/>
      <c r="F140" s="62"/>
    </row>
    <row r="141" spans="1:6" hidden="1" x14ac:dyDescent="0.2">
      <c r="A141" s="66" t="s">
        <v>132</v>
      </c>
      <c r="B141" s="135" t="s">
        <v>249</v>
      </c>
      <c r="C141" s="129" t="s">
        <v>133</v>
      </c>
      <c r="D141" s="129"/>
      <c r="E141" s="62">
        <f>E142</f>
        <v>0</v>
      </c>
      <c r="F141" s="62">
        <f>F142</f>
        <v>0</v>
      </c>
    </row>
    <row r="142" spans="1:6" hidden="1" x14ac:dyDescent="0.2">
      <c r="A142" s="66" t="s">
        <v>88</v>
      </c>
      <c r="B142" s="135" t="s">
        <v>249</v>
      </c>
      <c r="C142" s="129" t="s">
        <v>133</v>
      </c>
      <c r="D142" s="129" t="s">
        <v>302</v>
      </c>
      <c r="E142" s="62"/>
      <c r="F142" s="62"/>
    </row>
    <row r="143" spans="1:6" ht="25.5" hidden="1" x14ac:dyDescent="0.2">
      <c r="A143" s="153" t="s">
        <v>382</v>
      </c>
      <c r="B143" s="138" t="s">
        <v>448</v>
      </c>
      <c r="C143" s="133"/>
      <c r="D143" s="133"/>
      <c r="E143" s="146">
        <f>E144</f>
        <v>0</v>
      </c>
      <c r="F143" s="146">
        <f>F144</f>
        <v>0</v>
      </c>
    </row>
    <row r="144" spans="1:6" ht="25.5" hidden="1" x14ac:dyDescent="0.2">
      <c r="A144" s="151" t="s">
        <v>384</v>
      </c>
      <c r="B144" s="139" t="s">
        <v>448</v>
      </c>
      <c r="C144" s="130" t="s">
        <v>131</v>
      </c>
      <c r="D144" s="130"/>
      <c r="E144" s="147">
        <f>E145</f>
        <v>0</v>
      </c>
      <c r="F144" s="147">
        <f>F145</f>
        <v>0</v>
      </c>
    </row>
    <row r="145" spans="1:6" hidden="1" x14ac:dyDescent="0.2">
      <c r="A145" s="151" t="s">
        <v>88</v>
      </c>
      <c r="B145" s="139" t="s">
        <v>448</v>
      </c>
      <c r="C145" s="130" t="s">
        <v>131</v>
      </c>
      <c r="D145" s="130" t="s">
        <v>302</v>
      </c>
      <c r="E145" s="147">
        <v>0</v>
      </c>
      <c r="F145" s="147">
        <v>0</v>
      </c>
    </row>
    <row r="146" spans="1:6" x14ac:dyDescent="0.2">
      <c r="A146" s="149" t="s">
        <v>400</v>
      </c>
      <c r="B146" s="136" t="s">
        <v>250</v>
      </c>
      <c r="C146" s="136"/>
      <c r="D146" s="136"/>
      <c r="E146" s="145">
        <f>E147+E164</f>
        <v>3484.6</v>
      </c>
      <c r="F146" s="145">
        <f>F147+F164</f>
        <v>3596</v>
      </c>
    </row>
    <row r="147" spans="1:6" ht="38.25" x14ac:dyDescent="0.2">
      <c r="A147" s="140" t="s">
        <v>161</v>
      </c>
      <c r="B147" s="134" t="s">
        <v>251</v>
      </c>
      <c r="C147" s="128"/>
      <c r="D147" s="128"/>
      <c r="E147" s="49">
        <f>E148+E158+E161+E155</f>
        <v>3484.6</v>
      </c>
      <c r="F147" s="49">
        <f>F148+F158+F161+F155</f>
        <v>3596</v>
      </c>
    </row>
    <row r="148" spans="1:6" ht="38.25" x14ac:dyDescent="0.2">
      <c r="A148" s="150" t="s">
        <v>214</v>
      </c>
      <c r="B148" s="134" t="s">
        <v>252</v>
      </c>
      <c r="C148" s="128"/>
      <c r="D148" s="128"/>
      <c r="E148" s="49">
        <f>E149+E151+E153</f>
        <v>3484.6</v>
      </c>
      <c r="F148" s="49">
        <f>F149+F151+F153</f>
        <v>3596</v>
      </c>
    </row>
    <row r="149" spans="1:6" ht="51" x14ac:dyDescent="0.2">
      <c r="A149" s="154" t="s">
        <v>145</v>
      </c>
      <c r="B149" s="135" t="s">
        <v>252</v>
      </c>
      <c r="C149" s="129" t="s">
        <v>130</v>
      </c>
      <c r="D149" s="129"/>
      <c r="E149" s="62">
        <f>E150</f>
        <v>3476</v>
      </c>
      <c r="F149" s="62">
        <f>F150</f>
        <v>3476</v>
      </c>
    </row>
    <row r="150" spans="1:6" x14ac:dyDescent="0.2">
      <c r="A150" s="66" t="s">
        <v>88</v>
      </c>
      <c r="B150" s="135" t="s">
        <v>252</v>
      </c>
      <c r="C150" s="129" t="s">
        <v>130</v>
      </c>
      <c r="D150" s="129" t="s">
        <v>302</v>
      </c>
      <c r="E150" s="62">
        <v>3476</v>
      </c>
      <c r="F150" s="62">
        <v>3476</v>
      </c>
    </row>
    <row r="151" spans="1:6" ht="25.5" x14ac:dyDescent="0.2">
      <c r="A151" s="66" t="s">
        <v>339</v>
      </c>
      <c r="B151" s="135" t="s">
        <v>252</v>
      </c>
      <c r="C151" s="129" t="s">
        <v>131</v>
      </c>
      <c r="D151" s="129"/>
      <c r="E151" s="62">
        <f>E152</f>
        <v>7.6000000000000227</v>
      </c>
      <c r="F151" s="62">
        <f>F152</f>
        <v>119</v>
      </c>
    </row>
    <row r="152" spans="1:6" x14ac:dyDescent="0.2">
      <c r="A152" s="66" t="s">
        <v>88</v>
      </c>
      <c r="B152" s="135" t="s">
        <v>252</v>
      </c>
      <c r="C152" s="129" t="s">
        <v>131</v>
      </c>
      <c r="D152" s="129" t="s">
        <v>302</v>
      </c>
      <c r="E152" s="62">
        <f>594.6-587</f>
        <v>7.6000000000000227</v>
      </c>
      <c r="F152" s="62">
        <f>1343-1224</f>
        <v>119</v>
      </c>
    </row>
    <row r="153" spans="1:6" x14ac:dyDescent="0.2">
      <c r="A153" s="154" t="s">
        <v>132</v>
      </c>
      <c r="B153" s="135" t="s">
        <v>252</v>
      </c>
      <c r="C153" s="129" t="s">
        <v>133</v>
      </c>
      <c r="D153" s="129"/>
      <c r="E153" s="62">
        <f>E154</f>
        <v>1</v>
      </c>
      <c r="F153" s="62">
        <f>F154</f>
        <v>1</v>
      </c>
    </row>
    <row r="154" spans="1:6" x14ac:dyDescent="0.2">
      <c r="A154" s="154" t="s">
        <v>88</v>
      </c>
      <c r="B154" s="135" t="s">
        <v>252</v>
      </c>
      <c r="C154" s="129" t="s">
        <v>133</v>
      </c>
      <c r="D154" s="129" t="s">
        <v>302</v>
      </c>
      <c r="E154" s="62">
        <v>1</v>
      </c>
      <c r="F154" s="62">
        <v>1</v>
      </c>
    </row>
    <row r="155" spans="1:6" ht="51" hidden="1" x14ac:dyDescent="0.2">
      <c r="A155" s="153" t="s">
        <v>551</v>
      </c>
      <c r="B155" s="138" t="s">
        <v>552</v>
      </c>
      <c r="C155" s="133"/>
      <c r="D155" s="133"/>
      <c r="E155" s="49">
        <f>E156</f>
        <v>0</v>
      </c>
      <c r="F155" s="49">
        <f>F156</f>
        <v>0</v>
      </c>
    </row>
    <row r="156" spans="1:6" ht="25.5" hidden="1" x14ac:dyDescent="0.2">
      <c r="A156" s="151" t="s">
        <v>384</v>
      </c>
      <c r="B156" s="139" t="s">
        <v>552</v>
      </c>
      <c r="C156" s="130" t="s">
        <v>131</v>
      </c>
      <c r="D156" s="130"/>
      <c r="E156" s="62">
        <f>E157</f>
        <v>0</v>
      </c>
      <c r="F156" s="62">
        <f>F157</f>
        <v>0</v>
      </c>
    </row>
    <row r="157" spans="1:6" hidden="1" x14ac:dyDescent="0.2">
      <c r="A157" s="151" t="s">
        <v>88</v>
      </c>
      <c r="B157" s="139" t="s">
        <v>552</v>
      </c>
      <c r="C157" s="130" t="s">
        <v>131</v>
      </c>
      <c r="D157" s="130" t="s">
        <v>302</v>
      </c>
      <c r="E157" s="62"/>
      <c r="F157" s="62"/>
    </row>
    <row r="158" spans="1:6" hidden="1" x14ac:dyDescent="0.2">
      <c r="A158" s="153" t="s">
        <v>404</v>
      </c>
      <c r="B158" s="134" t="s">
        <v>420</v>
      </c>
      <c r="C158" s="129"/>
      <c r="D158" s="129"/>
      <c r="E158" s="49">
        <f>E159</f>
        <v>0</v>
      </c>
      <c r="F158" s="49">
        <f>F159</f>
        <v>0</v>
      </c>
    </row>
    <row r="159" spans="1:6" ht="25.5" hidden="1" x14ac:dyDescent="0.2">
      <c r="A159" s="66" t="s">
        <v>339</v>
      </c>
      <c r="B159" s="135" t="s">
        <v>420</v>
      </c>
      <c r="C159" s="129" t="s">
        <v>131</v>
      </c>
      <c r="D159" s="129"/>
      <c r="E159" s="62">
        <f>E160</f>
        <v>0</v>
      </c>
      <c r="F159" s="62">
        <f>F160</f>
        <v>0</v>
      </c>
    </row>
    <row r="160" spans="1:6" hidden="1" x14ac:dyDescent="0.2">
      <c r="A160" s="66" t="s">
        <v>88</v>
      </c>
      <c r="B160" s="135" t="s">
        <v>420</v>
      </c>
      <c r="C160" s="129" t="s">
        <v>131</v>
      </c>
      <c r="D160" s="129" t="s">
        <v>302</v>
      </c>
      <c r="E160" s="62">
        <v>0</v>
      </c>
      <c r="F160" s="62">
        <v>0</v>
      </c>
    </row>
    <row r="161" spans="1:6" ht="25.5" hidden="1" x14ac:dyDescent="0.2">
      <c r="A161" s="153" t="s">
        <v>382</v>
      </c>
      <c r="B161" s="138" t="s">
        <v>424</v>
      </c>
      <c r="C161" s="133"/>
      <c r="D161" s="133"/>
      <c r="E161" s="146">
        <f>E162</f>
        <v>0</v>
      </c>
      <c r="F161" s="146">
        <f>F162</f>
        <v>0</v>
      </c>
    </row>
    <row r="162" spans="1:6" ht="25.5" hidden="1" x14ac:dyDescent="0.2">
      <c r="A162" s="151" t="s">
        <v>384</v>
      </c>
      <c r="B162" s="139" t="s">
        <v>424</v>
      </c>
      <c r="C162" s="130" t="s">
        <v>131</v>
      </c>
      <c r="D162" s="130"/>
      <c r="E162" s="147">
        <f>E163</f>
        <v>0</v>
      </c>
      <c r="F162" s="147">
        <f>F163</f>
        <v>0</v>
      </c>
    </row>
    <row r="163" spans="1:6" hidden="1" x14ac:dyDescent="0.2">
      <c r="A163" s="151" t="s">
        <v>88</v>
      </c>
      <c r="B163" s="139" t="s">
        <v>424</v>
      </c>
      <c r="C163" s="130" t="s">
        <v>131</v>
      </c>
      <c r="D163" s="130" t="s">
        <v>302</v>
      </c>
      <c r="E163" s="147"/>
      <c r="F163" s="147"/>
    </row>
    <row r="164" spans="1:6" hidden="1" x14ac:dyDescent="0.2">
      <c r="A164" s="237" t="s">
        <v>545</v>
      </c>
      <c r="B164" s="238" t="s">
        <v>546</v>
      </c>
      <c r="C164" s="239"/>
      <c r="D164" s="239"/>
      <c r="E164" s="240">
        <f t="shared" ref="E164:F166" si="6">E165</f>
        <v>0</v>
      </c>
      <c r="F164" s="240">
        <f t="shared" si="6"/>
        <v>0</v>
      </c>
    </row>
    <row r="165" spans="1:6" ht="38.25" hidden="1" x14ac:dyDescent="0.2">
      <c r="A165" s="241" t="s">
        <v>547</v>
      </c>
      <c r="B165" s="238" t="s">
        <v>548</v>
      </c>
      <c r="C165" s="238"/>
      <c r="D165" s="238"/>
      <c r="E165" s="240">
        <f t="shared" si="6"/>
        <v>0</v>
      </c>
      <c r="F165" s="240">
        <f t="shared" si="6"/>
        <v>0</v>
      </c>
    </row>
    <row r="166" spans="1:6" ht="25.5" hidden="1" x14ac:dyDescent="0.2">
      <c r="A166" s="242" t="s">
        <v>549</v>
      </c>
      <c r="B166" s="239" t="s">
        <v>548</v>
      </c>
      <c r="C166" s="239" t="s">
        <v>550</v>
      </c>
      <c r="D166" s="239"/>
      <c r="E166" s="243">
        <f t="shared" si="6"/>
        <v>0</v>
      </c>
      <c r="F166" s="243">
        <f t="shared" si="6"/>
        <v>0</v>
      </c>
    </row>
    <row r="167" spans="1:6" hidden="1" x14ac:dyDescent="0.2">
      <c r="A167" s="242" t="s">
        <v>88</v>
      </c>
      <c r="B167" s="239" t="s">
        <v>548</v>
      </c>
      <c r="C167" s="239" t="s">
        <v>550</v>
      </c>
      <c r="D167" s="239" t="s">
        <v>302</v>
      </c>
      <c r="E167" s="243"/>
      <c r="F167" s="243"/>
    </row>
    <row r="168" spans="1:6" ht="25.5" x14ac:dyDescent="0.2">
      <c r="A168" s="162" t="s">
        <v>346</v>
      </c>
      <c r="B168" s="160" t="s">
        <v>253</v>
      </c>
      <c r="C168" s="163"/>
      <c r="D168" s="163"/>
      <c r="E168" s="166">
        <f>E169</f>
        <v>678.8</v>
      </c>
      <c r="F168" s="166">
        <f>F169</f>
        <v>678.8</v>
      </c>
    </row>
    <row r="169" spans="1:6" x14ac:dyDescent="0.2">
      <c r="A169" s="149" t="s">
        <v>347</v>
      </c>
      <c r="B169" s="136" t="s">
        <v>254</v>
      </c>
      <c r="C169" s="136"/>
      <c r="D169" s="136"/>
      <c r="E169" s="145">
        <f>E170</f>
        <v>678.8</v>
      </c>
      <c r="F169" s="145">
        <f>F170</f>
        <v>678.8</v>
      </c>
    </row>
    <row r="170" spans="1:6" ht="25.5" x14ac:dyDescent="0.2">
      <c r="A170" s="150" t="s">
        <v>162</v>
      </c>
      <c r="B170" s="134" t="s">
        <v>255</v>
      </c>
      <c r="C170" s="128"/>
      <c r="D170" s="128"/>
      <c r="E170" s="49">
        <f>E171+E178</f>
        <v>678.8</v>
      </c>
      <c r="F170" s="49">
        <f>F171+F178</f>
        <v>678.8</v>
      </c>
    </row>
    <row r="171" spans="1:6" ht="38.25" x14ac:dyDescent="0.2">
      <c r="A171" s="150" t="s">
        <v>214</v>
      </c>
      <c r="B171" s="134" t="s">
        <v>256</v>
      </c>
      <c r="C171" s="129"/>
      <c r="D171" s="129"/>
      <c r="E171" s="49">
        <f>E172+E174+E176</f>
        <v>678.8</v>
      </c>
      <c r="F171" s="49">
        <f>F172+F174+F176</f>
        <v>678.8</v>
      </c>
    </row>
    <row r="172" spans="1:6" ht="51" x14ac:dyDescent="0.2">
      <c r="A172" s="66" t="s">
        <v>145</v>
      </c>
      <c r="B172" s="135" t="s">
        <v>256</v>
      </c>
      <c r="C172" s="129" t="s">
        <v>130</v>
      </c>
      <c r="D172" s="129"/>
      <c r="E172" s="62">
        <f>E173</f>
        <v>678.8</v>
      </c>
      <c r="F172" s="62">
        <f>F173</f>
        <v>678.8</v>
      </c>
    </row>
    <row r="173" spans="1:6" x14ac:dyDescent="0.2">
      <c r="A173" s="66" t="s">
        <v>48</v>
      </c>
      <c r="B173" s="135" t="s">
        <v>256</v>
      </c>
      <c r="C173" s="129" t="s">
        <v>130</v>
      </c>
      <c r="D173" s="129" t="s">
        <v>305</v>
      </c>
      <c r="E173" s="62">
        <v>678.8</v>
      </c>
      <c r="F173" s="62">
        <v>678.8</v>
      </c>
    </row>
    <row r="174" spans="1:6" ht="25.5" hidden="1" x14ac:dyDescent="0.2">
      <c r="A174" s="66" t="s">
        <v>339</v>
      </c>
      <c r="B174" s="135" t="s">
        <v>256</v>
      </c>
      <c r="C174" s="129" t="s">
        <v>131</v>
      </c>
      <c r="D174" s="129"/>
      <c r="E174" s="62">
        <f>E175</f>
        <v>0</v>
      </c>
      <c r="F174" s="62">
        <f>F175</f>
        <v>0</v>
      </c>
    </row>
    <row r="175" spans="1:6" hidden="1" x14ac:dyDescent="0.2">
      <c r="A175" s="66" t="s">
        <v>48</v>
      </c>
      <c r="B175" s="135" t="s">
        <v>256</v>
      </c>
      <c r="C175" s="129" t="s">
        <v>131</v>
      </c>
      <c r="D175" s="129" t="s">
        <v>305</v>
      </c>
      <c r="E175" s="62"/>
      <c r="F175" s="62"/>
    </row>
    <row r="176" spans="1:6" hidden="1" x14ac:dyDescent="0.2">
      <c r="A176" s="154" t="s">
        <v>132</v>
      </c>
      <c r="B176" s="135" t="s">
        <v>256</v>
      </c>
      <c r="C176" s="129" t="s">
        <v>133</v>
      </c>
      <c r="D176" s="129"/>
      <c r="E176" s="62">
        <f>E177</f>
        <v>0</v>
      </c>
      <c r="F176" s="62">
        <f>F177</f>
        <v>0</v>
      </c>
    </row>
    <row r="177" spans="1:6" hidden="1" x14ac:dyDescent="0.2">
      <c r="A177" s="66" t="s">
        <v>48</v>
      </c>
      <c r="B177" s="135" t="s">
        <v>256</v>
      </c>
      <c r="C177" s="129" t="s">
        <v>133</v>
      </c>
      <c r="D177" s="129" t="s">
        <v>305</v>
      </c>
      <c r="E177" s="62"/>
      <c r="F177" s="62"/>
    </row>
    <row r="178" spans="1:6" ht="25.5" hidden="1" x14ac:dyDescent="0.2">
      <c r="A178" s="150" t="s">
        <v>382</v>
      </c>
      <c r="B178" s="134" t="s">
        <v>433</v>
      </c>
      <c r="C178" s="129"/>
      <c r="D178" s="129"/>
      <c r="E178" s="49">
        <f>E179</f>
        <v>0</v>
      </c>
      <c r="F178" s="49">
        <f>F179</f>
        <v>0</v>
      </c>
    </row>
    <row r="179" spans="1:6" ht="25.5" hidden="1" x14ac:dyDescent="0.2">
      <c r="A179" s="66" t="s">
        <v>339</v>
      </c>
      <c r="B179" s="135" t="s">
        <v>433</v>
      </c>
      <c r="C179" s="129" t="s">
        <v>131</v>
      </c>
      <c r="D179" s="129"/>
      <c r="E179" s="62">
        <f>E180</f>
        <v>0</v>
      </c>
      <c r="F179" s="62">
        <f>F180</f>
        <v>0</v>
      </c>
    </row>
    <row r="180" spans="1:6" hidden="1" x14ac:dyDescent="0.2">
      <c r="A180" s="66" t="s">
        <v>48</v>
      </c>
      <c r="B180" s="135" t="s">
        <v>433</v>
      </c>
      <c r="C180" s="129" t="s">
        <v>131</v>
      </c>
      <c r="D180" s="129" t="s">
        <v>305</v>
      </c>
      <c r="E180" s="62">
        <v>0</v>
      </c>
      <c r="F180" s="62">
        <v>0</v>
      </c>
    </row>
    <row r="181" spans="1:6" ht="25.5" hidden="1" x14ac:dyDescent="0.2">
      <c r="A181" s="162" t="s">
        <v>436</v>
      </c>
      <c r="B181" s="160" t="s">
        <v>437</v>
      </c>
      <c r="C181" s="163"/>
      <c r="D181" s="163"/>
      <c r="E181" s="166">
        <f t="shared" ref="E181:F185" si="7">E182</f>
        <v>0</v>
      </c>
      <c r="F181" s="166">
        <f t="shared" si="7"/>
        <v>0</v>
      </c>
    </row>
    <row r="182" spans="1:6" hidden="1" x14ac:dyDescent="0.2">
      <c r="A182" s="149" t="s">
        <v>438</v>
      </c>
      <c r="B182" s="136" t="s">
        <v>439</v>
      </c>
      <c r="C182" s="136"/>
      <c r="D182" s="136"/>
      <c r="E182" s="141">
        <f t="shared" si="7"/>
        <v>0</v>
      </c>
      <c r="F182" s="141">
        <f t="shared" si="7"/>
        <v>0</v>
      </c>
    </row>
    <row r="183" spans="1:6" ht="25.5" hidden="1" x14ac:dyDescent="0.2">
      <c r="A183" s="150" t="s">
        <v>440</v>
      </c>
      <c r="B183" s="134" t="s">
        <v>441</v>
      </c>
      <c r="C183" s="128"/>
      <c r="D183" s="128"/>
      <c r="E183" s="62">
        <f>E184+E187</f>
        <v>0</v>
      </c>
      <c r="F183" s="62">
        <f>F184+F187</f>
        <v>0</v>
      </c>
    </row>
    <row r="184" spans="1:6" ht="63.75" hidden="1" x14ac:dyDescent="0.2">
      <c r="A184" s="150" t="s">
        <v>553</v>
      </c>
      <c r="B184" s="134" t="s">
        <v>443</v>
      </c>
      <c r="C184" s="129"/>
      <c r="D184" s="129"/>
      <c r="E184" s="62">
        <f t="shared" ref="E184:E185" si="8">E185</f>
        <v>0</v>
      </c>
      <c r="F184" s="62">
        <f t="shared" si="7"/>
        <v>0</v>
      </c>
    </row>
    <row r="185" spans="1:6" ht="25.5" hidden="1" x14ac:dyDescent="0.2">
      <c r="A185" s="66" t="s">
        <v>338</v>
      </c>
      <c r="B185" s="135" t="s">
        <v>443</v>
      </c>
      <c r="C185" s="129" t="s">
        <v>131</v>
      </c>
      <c r="D185" s="129"/>
      <c r="E185" s="62">
        <f t="shared" si="8"/>
        <v>0</v>
      </c>
      <c r="F185" s="62">
        <f t="shared" si="7"/>
        <v>0</v>
      </c>
    </row>
    <row r="186" spans="1:6" hidden="1" x14ac:dyDescent="0.2">
      <c r="A186" s="151" t="s">
        <v>385</v>
      </c>
      <c r="B186" s="135" t="s">
        <v>443</v>
      </c>
      <c r="C186" s="129" t="s">
        <v>131</v>
      </c>
      <c r="D186" s="130" t="s">
        <v>301</v>
      </c>
      <c r="E186" s="62"/>
      <c r="F186" s="62"/>
    </row>
    <row r="187" spans="1:6" ht="38.25" hidden="1" x14ac:dyDescent="0.2">
      <c r="A187" s="150" t="s">
        <v>442</v>
      </c>
      <c r="B187" s="134" t="s">
        <v>563</v>
      </c>
      <c r="C187" s="129"/>
      <c r="D187" s="129"/>
      <c r="E187" s="62">
        <f t="shared" ref="E187:E188" si="9">E188</f>
        <v>0</v>
      </c>
      <c r="F187" s="62">
        <f t="shared" ref="F187:F188" si="10">F188</f>
        <v>0</v>
      </c>
    </row>
    <row r="188" spans="1:6" ht="25.5" hidden="1" x14ac:dyDescent="0.2">
      <c r="A188" s="66" t="s">
        <v>338</v>
      </c>
      <c r="B188" s="135" t="s">
        <v>563</v>
      </c>
      <c r="C188" s="129" t="s">
        <v>131</v>
      </c>
      <c r="D188" s="129"/>
      <c r="E188" s="62">
        <f t="shared" si="9"/>
        <v>0</v>
      </c>
      <c r="F188" s="62">
        <f t="shared" si="10"/>
        <v>0</v>
      </c>
    </row>
    <row r="189" spans="1:6" hidden="1" x14ac:dyDescent="0.2">
      <c r="A189" s="151" t="s">
        <v>385</v>
      </c>
      <c r="B189" s="135" t="s">
        <v>563</v>
      </c>
      <c r="C189" s="129" t="s">
        <v>131</v>
      </c>
      <c r="D189" s="130" t="s">
        <v>301</v>
      </c>
      <c r="E189" s="62"/>
      <c r="F189" s="62"/>
    </row>
    <row r="190" spans="1:6" ht="38.25" x14ac:dyDescent="0.2">
      <c r="A190" s="162" t="s">
        <v>451</v>
      </c>
      <c r="B190" s="160" t="s">
        <v>257</v>
      </c>
      <c r="C190" s="163"/>
      <c r="D190" s="163"/>
      <c r="E190" s="166">
        <f>E191</f>
        <v>4101.2</v>
      </c>
      <c r="F190" s="166">
        <f>F191</f>
        <v>4101.2</v>
      </c>
    </row>
    <row r="191" spans="1:6" ht="25.5" hidden="1" x14ac:dyDescent="0.2">
      <c r="A191" s="149" t="s">
        <v>401</v>
      </c>
      <c r="B191" s="136" t="s">
        <v>258</v>
      </c>
      <c r="C191" s="136"/>
      <c r="D191" s="136"/>
      <c r="E191" s="145">
        <f>E192+E212+E201</f>
        <v>4101.2</v>
      </c>
      <c r="F191" s="145">
        <f>F192+F212+F201</f>
        <v>4101.2</v>
      </c>
    </row>
    <row r="192" spans="1:6" ht="38.25" hidden="1" x14ac:dyDescent="0.2">
      <c r="A192" s="150" t="s">
        <v>489</v>
      </c>
      <c r="B192" s="134" t="s">
        <v>259</v>
      </c>
      <c r="C192" s="128"/>
      <c r="D192" s="128"/>
      <c r="E192" s="49">
        <f>E193+E198</f>
        <v>0</v>
      </c>
      <c r="F192" s="49">
        <f>F193+F198</f>
        <v>0</v>
      </c>
    </row>
    <row r="193" spans="1:6" ht="38.25" hidden="1" x14ac:dyDescent="0.2">
      <c r="A193" s="150" t="s">
        <v>214</v>
      </c>
      <c r="B193" s="134" t="s">
        <v>260</v>
      </c>
      <c r="C193" s="129"/>
      <c r="D193" s="129"/>
      <c r="E193" s="49">
        <f>E194+E196</f>
        <v>0</v>
      </c>
      <c r="F193" s="49">
        <f>F194+F196</f>
        <v>0</v>
      </c>
    </row>
    <row r="194" spans="1:6" ht="25.5" hidden="1" x14ac:dyDescent="0.2">
      <c r="A194" s="66" t="s">
        <v>339</v>
      </c>
      <c r="B194" s="135" t="s">
        <v>260</v>
      </c>
      <c r="C194" s="129" t="s">
        <v>131</v>
      </c>
      <c r="D194" s="129"/>
      <c r="E194" s="62">
        <f>E195</f>
        <v>0</v>
      </c>
      <c r="F194" s="62">
        <f>F195</f>
        <v>0</v>
      </c>
    </row>
    <row r="195" spans="1:6" ht="25.5" hidden="1" x14ac:dyDescent="0.2">
      <c r="A195" s="66" t="s">
        <v>450</v>
      </c>
      <c r="B195" s="135" t="s">
        <v>260</v>
      </c>
      <c r="C195" s="129" t="s">
        <v>131</v>
      </c>
      <c r="D195" s="129" t="s">
        <v>449</v>
      </c>
      <c r="E195" s="62"/>
      <c r="F195" s="62"/>
    </row>
    <row r="196" spans="1:6" hidden="1" x14ac:dyDescent="0.2">
      <c r="A196" s="154" t="s">
        <v>132</v>
      </c>
      <c r="B196" s="135" t="s">
        <v>260</v>
      </c>
      <c r="C196" s="129" t="s">
        <v>133</v>
      </c>
      <c r="D196" s="129"/>
      <c r="E196" s="62">
        <f>E197</f>
        <v>0</v>
      </c>
      <c r="F196" s="62">
        <f>F197</f>
        <v>0</v>
      </c>
    </row>
    <row r="197" spans="1:6" ht="25.5" hidden="1" x14ac:dyDescent="0.2">
      <c r="A197" s="66" t="s">
        <v>450</v>
      </c>
      <c r="B197" s="135" t="s">
        <v>260</v>
      </c>
      <c r="C197" s="129" t="s">
        <v>133</v>
      </c>
      <c r="D197" s="129" t="s">
        <v>449</v>
      </c>
      <c r="E197" s="62">
        <v>0</v>
      </c>
      <c r="F197" s="62">
        <v>0</v>
      </c>
    </row>
    <row r="198" spans="1:6" ht="25.5" hidden="1" x14ac:dyDescent="0.2">
      <c r="A198" s="150" t="s">
        <v>382</v>
      </c>
      <c r="B198" s="134" t="s">
        <v>425</v>
      </c>
      <c r="C198" s="129"/>
      <c r="D198" s="129"/>
      <c r="E198" s="49">
        <f>E199</f>
        <v>0</v>
      </c>
      <c r="F198" s="49">
        <f>F199</f>
        <v>0</v>
      </c>
    </row>
    <row r="199" spans="1:6" ht="25.5" hidden="1" x14ac:dyDescent="0.2">
      <c r="A199" s="154" t="s">
        <v>339</v>
      </c>
      <c r="B199" s="135" t="s">
        <v>425</v>
      </c>
      <c r="C199" s="129" t="s">
        <v>131</v>
      </c>
      <c r="D199" s="129"/>
      <c r="E199" s="62">
        <f>E200</f>
        <v>0</v>
      </c>
      <c r="F199" s="62">
        <f>F200</f>
        <v>0</v>
      </c>
    </row>
    <row r="200" spans="1:6" ht="25.5" hidden="1" x14ac:dyDescent="0.2">
      <c r="A200" s="66" t="s">
        <v>450</v>
      </c>
      <c r="B200" s="135" t="s">
        <v>425</v>
      </c>
      <c r="C200" s="129" t="s">
        <v>131</v>
      </c>
      <c r="D200" s="129" t="s">
        <v>449</v>
      </c>
      <c r="E200" s="62">
        <v>0</v>
      </c>
      <c r="F200" s="62">
        <v>0</v>
      </c>
    </row>
    <row r="201" spans="1:6" ht="25.5" hidden="1" x14ac:dyDescent="0.2">
      <c r="A201" s="140" t="s">
        <v>554</v>
      </c>
      <c r="B201" s="134" t="s">
        <v>555</v>
      </c>
      <c r="C201" s="129"/>
      <c r="D201" s="129"/>
      <c r="E201" s="49">
        <f>E202+E209</f>
        <v>0</v>
      </c>
      <c r="F201" s="49">
        <f>F202+F209</f>
        <v>0</v>
      </c>
    </row>
    <row r="202" spans="1:6" ht="38.25" hidden="1" x14ac:dyDescent="0.2">
      <c r="A202" s="150" t="s">
        <v>214</v>
      </c>
      <c r="B202" s="134" t="s">
        <v>556</v>
      </c>
      <c r="C202" s="129"/>
      <c r="D202" s="129"/>
      <c r="E202" s="49">
        <f>E203+E205+E207</f>
        <v>0</v>
      </c>
      <c r="F202" s="49">
        <f>F203+F205+F207</f>
        <v>0</v>
      </c>
    </row>
    <row r="203" spans="1:6" ht="51" hidden="1" x14ac:dyDescent="0.2">
      <c r="A203" s="66" t="s">
        <v>145</v>
      </c>
      <c r="B203" s="135" t="s">
        <v>556</v>
      </c>
      <c r="C203" s="129" t="s">
        <v>130</v>
      </c>
      <c r="D203" s="129"/>
      <c r="E203" s="62">
        <f>E204</f>
        <v>0</v>
      </c>
      <c r="F203" s="62">
        <f>F204</f>
        <v>0</v>
      </c>
    </row>
    <row r="204" spans="1:6" ht="25.5" hidden="1" x14ac:dyDescent="0.2">
      <c r="A204" s="66" t="s">
        <v>450</v>
      </c>
      <c r="B204" s="135" t="s">
        <v>556</v>
      </c>
      <c r="C204" s="129" t="s">
        <v>130</v>
      </c>
      <c r="D204" s="129" t="s">
        <v>449</v>
      </c>
      <c r="E204" s="62"/>
      <c r="F204" s="62"/>
    </row>
    <row r="205" spans="1:6" ht="25.5" hidden="1" x14ac:dyDescent="0.2">
      <c r="A205" s="66" t="s">
        <v>339</v>
      </c>
      <c r="B205" s="135" t="s">
        <v>556</v>
      </c>
      <c r="C205" s="129" t="s">
        <v>131</v>
      </c>
      <c r="D205" s="129"/>
      <c r="E205" s="62">
        <f>E206</f>
        <v>0</v>
      </c>
      <c r="F205" s="62">
        <f>F206</f>
        <v>0</v>
      </c>
    </row>
    <row r="206" spans="1:6" ht="25.5" hidden="1" x14ac:dyDescent="0.2">
      <c r="A206" s="66" t="s">
        <v>450</v>
      </c>
      <c r="B206" s="135" t="s">
        <v>556</v>
      </c>
      <c r="C206" s="129" t="s">
        <v>131</v>
      </c>
      <c r="D206" s="129" t="s">
        <v>449</v>
      </c>
      <c r="E206" s="62"/>
      <c r="F206" s="62"/>
    </row>
    <row r="207" spans="1:6" hidden="1" x14ac:dyDescent="0.2">
      <c r="A207" s="66" t="s">
        <v>132</v>
      </c>
      <c r="B207" s="135" t="s">
        <v>556</v>
      </c>
      <c r="C207" s="129" t="s">
        <v>133</v>
      </c>
      <c r="D207" s="129"/>
      <c r="E207" s="62">
        <f>E208</f>
        <v>0</v>
      </c>
      <c r="F207" s="62">
        <f>F208</f>
        <v>0</v>
      </c>
    </row>
    <row r="208" spans="1:6" ht="25.5" hidden="1" x14ac:dyDescent="0.2">
      <c r="A208" s="66" t="s">
        <v>450</v>
      </c>
      <c r="B208" s="135" t="s">
        <v>556</v>
      </c>
      <c r="C208" s="129" t="s">
        <v>133</v>
      </c>
      <c r="D208" s="129" t="s">
        <v>449</v>
      </c>
      <c r="E208" s="62"/>
      <c r="F208" s="62"/>
    </row>
    <row r="209" spans="1:6" ht="25.5" hidden="1" x14ac:dyDescent="0.2">
      <c r="A209" s="153" t="s">
        <v>382</v>
      </c>
      <c r="B209" s="138" t="s">
        <v>557</v>
      </c>
      <c r="C209" s="130"/>
      <c r="D209" s="130"/>
      <c r="E209" s="146">
        <f>E210</f>
        <v>0</v>
      </c>
      <c r="F209" s="146">
        <f>F210</f>
        <v>0</v>
      </c>
    </row>
    <row r="210" spans="1:6" ht="25.5" hidden="1" x14ac:dyDescent="0.2">
      <c r="A210" s="151" t="s">
        <v>384</v>
      </c>
      <c r="B210" s="139" t="s">
        <v>557</v>
      </c>
      <c r="C210" s="130" t="s">
        <v>131</v>
      </c>
      <c r="D210" s="130"/>
      <c r="E210" s="147">
        <f>E211</f>
        <v>0</v>
      </c>
      <c r="F210" s="147">
        <f>F211</f>
        <v>0</v>
      </c>
    </row>
    <row r="211" spans="1:6" ht="25.5" hidden="1" x14ac:dyDescent="0.2">
      <c r="A211" s="151" t="s">
        <v>450</v>
      </c>
      <c r="B211" s="139" t="s">
        <v>557</v>
      </c>
      <c r="C211" s="130" t="s">
        <v>131</v>
      </c>
      <c r="D211" s="129" t="s">
        <v>449</v>
      </c>
      <c r="E211" s="147">
        <v>0</v>
      </c>
      <c r="F211" s="147">
        <v>0</v>
      </c>
    </row>
    <row r="212" spans="1:6" ht="38.25" x14ac:dyDescent="0.2">
      <c r="A212" s="140" t="s">
        <v>490</v>
      </c>
      <c r="B212" s="134" t="s">
        <v>452</v>
      </c>
      <c r="C212" s="129"/>
      <c r="D212" s="129"/>
      <c r="E212" s="49">
        <f>E213+E220</f>
        <v>4101.2</v>
      </c>
      <c r="F212" s="49">
        <f>F213+F220</f>
        <v>4101.2</v>
      </c>
    </row>
    <row r="213" spans="1:6" ht="38.25" x14ac:dyDescent="0.2">
      <c r="A213" s="150" t="s">
        <v>214</v>
      </c>
      <c r="B213" s="134" t="s">
        <v>453</v>
      </c>
      <c r="C213" s="129"/>
      <c r="D213" s="129"/>
      <c r="E213" s="49">
        <f>E214+E216+E218</f>
        <v>4101.2</v>
      </c>
      <c r="F213" s="49">
        <f>F214+F216+F218</f>
        <v>4101.2</v>
      </c>
    </row>
    <row r="214" spans="1:6" ht="51" x14ac:dyDescent="0.2">
      <c r="A214" s="66" t="s">
        <v>145</v>
      </c>
      <c r="B214" s="135" t="s">
        <v>453</v>
      </c>
      <c r="C214" s="129" t="s">
        <v>130</v>
      </c>
      <c r="D214" s="129"/>
      <c r="E214" s="62">
        <f>E215</f>
        <v>4101.2</v>
      </c>
      <c r="F214" s="62">
        <f>F215</f>
        <v>4101.2</v>
      </c>
    </row>
    <row r="215" spans="1:6" ht="25.5" x14ac:dyDescent="0.2">
      <c r="A215" s="66" t="s">
        <v>450</v>
      </c>
      <c r="B215" s="135" t="s">
        <v>453</v>
      </c>
      <c r="C215" s="129" t="s">
        <v>130</v>
      </c>
      <c r="D215" s="129" t="s">
        <v>449</v>
      </c>
      <c r="E215" s="62">
        <v>4101.2</v>
      </c>
      <c r="F215" s="62">
        <v>4101.2</v>
      </c>
    </row>
    <row r="216" spans="1:6" ht="25.5" hidden="1" x14ac:dyDescent="0.2">
      <c r="A216" s="66" t="s">
        <v>339</v>
      </c>
      <c r="B216" s="135" t="s">
        <v>453</v>
      </c>
      <c r="C216" s="129" t="s">
        <v>131</v>
      </c>
      <c r="D216" s="129"/>
      <c r="E216" s="62">
        <f>E217</f>
        <v>0</v>
      </c>
      <c r="F216" s="62">
        <f>F217</f>
        <v>0</v>
      </c>
    </row>
    <row r="217" spans="1:6" ht="25.5" hidden="1" x14ac:dyDescent="0.2">
      <c r="A217" s="66" t="s">
        <v>450</v>
      </c>
      <c r="B217" s="135" t="s">
        <v>453</v>
      </c>
      <c r="C217" s="129" t="s">
        <v>131</v>
      </c>
      <c r="D217" s="129" t="s">
        <v>449</v>
      </c>
      <c r="E217" s="62"/>
      <c r="F217" s="62"/>
    </row>
    <row r="218" spans="1:6" hidden="1" x14ac:dyDescent="0.2">
      <c r="A218" s="66" t="s">
        <v>132</v>
      </c>
      <c r="B218" s="135" t="s">
        <v>453</v>
      </c>
      <c r="C218" s="129" t="s">
        <v>133</v>
      </c>
      <c r="D218" s="129"/>
      <c r="E218" s="62">
        <f>E219</f>
        <v>0</v>
      </c>
      <c r="F218" s="62">
        <f>F219</f>
        <v>0</v>
      </c>
    </row>
    <row r="219" spans="1:6" ht="25.5" hidden="1" x14ac:dyDescent="0.2">
      <c r="A219" s="66" t="s">
        <v>450</v>
      </c>
      <c r="B219" s="135" t="s">
        <v>453</v>
      </c>
      <c r="C219" s="129" t="s">
        <v>133</v>
      </c>
      <c r="D219" s="129" t="s">
        <v>449</v>
      </c>
      <c r="E219" s="62"/>
      <c r="F219" s="62"/>
    </row>
    <row r="220" spans="1:6" ht="25.5" hidden="1" x14ac:dyDescent="0.2">
      <c r="A220" s="153" t="s">
        <v>382</v>
      </c>
      <c r="B220" s="138" t="s">
        <v>454</v>
      </c>
      <c r="C220" s="130"/>
      <c r="D220" s="130"/>
      <c r="E220" s="146">
        <f>E221</f>
        <v>0</v>
      </c>
      <c r="F220" s="146">
        <f>F221</f>
        <v>0</v>
      </c>
    </row>
    <row r="221" spans="1:6" ht="25.5" hidden="1" x14ac:dyDescent="0.2">
      <c r="A221" s="151" t="s">
        <v>384</v>
      </c>
      <c r="B221" s="139" t="s">
        <v>454</v>
      </c>
      <c r="C221" s="130" t="s">
        <v>131</v>
      </c>
      <c r="D221" s="130"/>
      <c r="E221" s="147">
        <f>E222</f>
        <v>0</v>
      </c>
      <c r="F221" s="147">
        <f>F222</f>
        <v>0</v>
      </c>
    </row>
    <row r="222" spans="1:6" ht="25.5" hidden="1" x14ac:dyDescent="0.2">
      <c r="A222" s="151" t="s">
        <v>450</v>
      </c>
      <c r="B222" s="139" t="s">
        <v>454</v>
      </c>
      <c r="C222" s="130" t="s">
        <v>131</v>
      </c>
      <c r="D222" s="129" t="s">
        <v>449</v>
      </c>
      <c r="E222" s="147">
        <v>0</v>
      </c>
      <c r="F222" s="147">
        <v>0</v>
      </c>
    </row>
    <row r="223" spans="1:6" ht="25.5" hidden="1" x14ac:dyDescent="0.2">
      <c r="A223" s="162" t="s">
        <v>403</v>
      </c>
      <c r="B223" s="160" t="s">
        <v>348</v>
      </c>
      <c r="C223" s="163"/>
      <c r="D223" s="163"/>
      <c r="E223" s="166">
        <f t="shared" ref="E223:F227" si="11">E224</f>
        <v>0</v>
      </c>
      <c r="F223" s="166">
        <f t="shared" si="11"/>
        <v>0</v>
      </c>
    </row>
    <row r="224" spans="1:6" hidden="1" x14ac:dyDescent="0.2">
      <c r="A224" s="149" t="s">
        <v>402</v>
      </c>
      <c r="B224" s="136" t="s">
        <v>349</v>
      </c>
      <c r="C224" s="136"/>
      <c r="D224" s="136"/>
      <c r="E224" s="145">
        <f t="shared" si="11"/>
        <v>0</v>
      </c>
      <c r="F224" s="145">
        <f t="shared" si="11"/>
        <v>0</v>
      </c>
    </row>
    <row r="225" spans="1:6" ht="25.5" hidden="1" x14ac:dyDescent="0.2">
      <c r="A225" s="140" t="s">
        <v>411</v>
      </c>
      <c r="B225" s="128" t="s">
        <v>412</v>
      </c>
      <c r="C225" s="129"/>
      <c r="D225" s="129"/>
      <c r="E225" s="49">
        <f t="shared" si="11"/>
        <v>0</v>
      </c>
      <c r="F225" s="49">
        <f t="shared" si="11"/>
        <v>0</v>
      </c>
    </row>
    <row r="226" spans="1:6" ht="25.5" hidden="1" x14ac:dyDescent="0.2">
      <c r="A226" s="154" t="s">
        <v>413</v>
      </c>
      <c r="B226" s="129" t="s">
        <v>414</v>
      </c>
      <c r="C226" s="129"/>
      <c r="D226" s="129"/>
      <c r="E226" s="49">
        <f t="shared" si="11"/>
        <v>0</v>
      </c>
      <c r="F226" s="49">
        <f t="shared" si="11"/>
        <v>0</v>
      </c>
    </row>
    <row r="227" spans="1:6" ht="25.5" hidden="1" x14ac:dyDescent="0.2">
      <c r="A227" s="66" t="s">
        <v>339</v>
      </c>
      <c r="B227" s="129" t="s">
        <v>414</v>
      </c>
      <c r="C227" s="129" t="s">
        <v>131</v>
      </c>
      <c r="D227" s="129"/>
      <c r="E227" s="62">
        <f t="shared" si="11"/>
        <v>0</v>
      </c>
      <c r="F227" s="62">
        <f t="shared" si="11"/>
        <v>0</v>
      </c>
    </row>
    <row r="228" spans="1:6" hidden="1" x14ac:dyDescent="0.2">
      <c r="A228" s="154" t="s">
        <v>176</v>
      </c>
      <c r="B228" s="129" t="s">
        <v>414</v>
      </c>
      <c r="C228" s="129" t="s">
        <v>131</v>
      </c>
      <c r="D228" s="129" t="s">
        <v>301</v>
      </c>
      <c r="E228" s="62">
        <v>0</v>
      </c>
      <c r="F228" s="62">
        <v>0</v>
      </c>
    </row>
    <row r="229" spans="1:6" x14ac:dyDescent="0.2">
      <c r="A229" s="162" t="s">
        <v>163</v>
      </c>
      <c r="B229" s="160" t="s">
        <v>261</v>
      </c>
      <c r="C229" s="163"/>
      <c r="D229" s="163"/>
      <c r="E229" s="166">
        <f>E230+E239+E246+E251+E260+E265+E272</f>
        <v>835.5</v>
      </c>
      <c r="F229" s="166">
        <f>F230+F239+F246+F251+F260+F265+F272</f>
        <v>828.1</v>
      </c>
    </row>
    <row r="230" spans="1:6" hidden="1" x14ac:dyDescent="0.2">
      <c r="A230" s="150" t="s">
        <v>30</v>
      </c>
      <c r="B230" s="134" t="s">
        <v>262</v>
      </c>
      <c r="C230" s="129"/>
      <c r="D230" s="129"/>
      <c r="E230" s="49">
        <f>E231+E235</f>
        <v>0</v>
      </c>
      <c r="F230" s="49">
        <f>F231+F235</f>
        <v>0</v>
      </c>
    </row>
    <row r="231" spans="1:6" hidden="1" x14ac:dyDescent="0.2">
      <c r="A231" s="150" t="s">
        <v>31</v>
      </c>
      <c r="B231" s="134" t="s">
        <v>263</v>
      </c>
      <c r="C231" s="129"/>
      <c r="D231" s="129"/>
      <c r="E231" s="49">
        <f t="shared" ref="E231:F233" si="12">E232</f>
        <v>0</v>
      </c>
      <c r="F231" s="49">
        <f t="shared" si="12"/>
        <v>0</v>
      </c>
    </row>
    <row r="232" spans="1:6" ht="38.25" hidden="1" x14ac:dyDescent="0.2">
      <c r="A232" s="150" t="s">
        <v>214</v>
      </c>
      <c r="B232" s="134" t="s">
        <v>434</v>
      </c>
      <c r="C232" s="129"/>
      <c r="D232" s="129"/>
      <c r="E232" s="49">
        <f t="shared" si="12"/>
        <v>0</v>
      </c>
      <c r="F232" s="49">
        <f t="shared" si="12"/>
        <v>0</v>
      </c>
    </row>
    <row r="233" spans="1:6" hidden="1" x14ac:dyDescent="0.2">
      <c r="A233" s="66" t="s">
        <v>132</v>
      </c>
      <c r="B233" s="135" t="s">
        <v>434</v>
      </c>
      <c r="C233" s="129" t="s">
        <v>133</v>
      </c>
      <c r="D233" s="129"/>
      <c r="E233" s="62">
        <f t="shared" si="12"/>
        <v>0</v>
      </c>
      <c r="F233" s="62">
        <f t="shared" si="12"/>
        <v>0</v>
      </c>
    </row>
    <row r="234" spans="1:6" hidden="1" x14ac:dyDescent="0.2">
      <c r="A234" s="66" t="s">
        <v>29</v>
      </c>
      <c r="B234" s="135" t="s">
        <v>434</v>
      </c>
      <c r="C234" s="129" t="s">
        <v>133</v>
      </c>
      <c r="D234" s="129" t="s">
        <v>294</v>
      </c>
      <c r="E234" s="62"/>
      <c r="F234" s="62"/>
    </row>
    <row r="235" spans="1:6" ht="25.5" hidden="1" x14ac:dyDescent="0.2">
      <c r="A235" s="150" t="s">
        <v>32</v>
      </c>
      <c r="B235" s="134" t="s">
        <v>264</v>
      </c>
      <c r="C235" s="129"/>
      <c r="D235" s="129"/>
      <c r="E235" s="49">
        <f t="shared" ref="E235:F237" si="13">E236</f>
        <v>0</v>
      </c>
      <c r="F235" s="49">
        <f t="shared" si="13"/>
        <v>0</v>
      </c>
    </row>
    <row r="236" spans="1:6" ht="38.25" hidden="1" x14ac:dyDescent="0.2">
      <c r="A236" s="150" t="s">
        <v>214</v>
      </c>
      <c r="B236" s="134" t="s">
        <v>435</v>
      </c>
      <c r="C236" s="129"/>
      <c r="D236" s="129"/>
      <c r="E236" s="49">
        <f t="shared" si="13"/>
        <v>0</v>
      </c>
      <c r="F236" s="49">
        <f t="shared" si="13"/>
        <v>0</v>
      </c>
    </row>
    <row r="237" spans="1:6" hidden="1" x14ac:dyDescent="0.2">
      <c r="A237" s="66" t="s">
        <v>132</v>
      </c>
      <c r="B237" s="135" t="s">
        <v>435</v>
      </c>
      <c r="C237" s="129" t="s">
        <v>133</v>
      </c>
      <c r="D237" s="129"/>
      <c r="E237" s="62">
        <f t="shared" si="13"/>
        <v>0</v>
      </c>
      <c r="F237" s="62">
        <f t="shared" si="13"/>
        <v>0</v>
      </c>
    </row>
    <row r="238" spans="1:6" hidden="1" x14ac:dyDescent="0.2">
      <c r="A238" s="66" t="s">
        <v>29</v>
      </c>
      <c r="B238" s="135" t="s">
        <v>435</v>
      </c>
      <c r="C238" s="129" t="s">
        <v>133</v>
      </c>
      <c r="D238" s="129" t="s">
        <v>294</v>
      </c>
      <c r="E238" s="62"/>
      <c r="F238" s="62"/>
    </row>
    <row r="239" spans="1:6" x14ac:dyDescent="0.2">
      <c r="A239" s="150" t="s">
        <v>166</v>
      </c>
      <c r="B239" s="128" t="s">
        <v>265</v>
      </c>
      <c r="C239" s="129"/>
      <c r="D239" s="129"/>
      <c r="E239" s="49">
        <f>E240</f>
        <v>4</v>
      </c>
      <c r="F239" s="49">
        <f>F240</f>
        <v>4</v>
      </c>
    </row>
    <row r="240" spans="1:6" x14ac:dyDescent="0.2">
      <c r="A240" s="150" t="s">
        <v>167</v>
      </c>
      <c r="B240" s="128" t="s">
        <v>266</v>
      </c>
      <c r="C240" s="129"/>
      <c r="D240" s="129"/>
      <c r="E240" s="49">
        <f>E241</f>
        <v>4</v>
      </c>
      <c r="F240" s="49">
        <f>F241</f>
        <v>4</v>
      </c>
    </row>
    <row r="241" spans="1:6" ht="38.25" x14ac:dyDescent="0.2">
      <c r="A241" s="150" t="s">
        <v>214</v>
      </c>
      <c r="B241" s="128" t="s">
        <v>267</v>
      </c>
      <c r="C241" s="129"/>
      <c r="D241" s="129"/>
      <c r="E241" s="49">
        <f>E242+E244</f>
        <v>4</v>
      </c>
      <c r="F241" s="49">
        <f>F242+F244</f>
        <v>4</v>
      </c>
    </row>
    <row r="242" spans="1:6" hidden="1" x14ac:dyDescent="0.2">
      <c r="A242" s="66" t="s">
        <v>136</v>
      </c>
      <c r="B242" s="129" t="s">
        <v>267</v>
      </c>
      <c r="C242" s="129" t="s">
        <v>137</v>
      </c>
      <c r="D242" s="129"/>
      <c r="E242" s="49">
        <f>E243</f>
        <v>0</v>
      </c>
      <c r="F242" s="49">
        <f>F243</f>
        <v>0</v>
      </c>
    </row>
    <row r="243" spans="1:6" hidden="1" x14ac:dyDescent="0.2">
      <c r="A243" s="66" t="s">
        <v>290</v>
      </c>
      <c r="B243" s="129" t="s">
        <v>267</v>
      </c>
      <c r="C243" s="129" t="s">
        <v>137</v>
      </c>
      <c r="D243" s="129" t="s">
        <v>304</v>
      </c>
      <c r="E243" s="49">
        <v>0</v>
      </c>
      <c r="F243" s="49">
        <v>0</v>
      </c>
    </row>
    <row r="244" spans="1:6" x14ac:dyDescent="0.2">
      <c r="A244" s="66" t="s">
        <v>132</v>
      </c>
      <c r="B244" s="129" t="s">
        <v>267</v>
      </c>
      <c r="C244" s="129" t="s">
        <v>133</v>
      </c>
      <c r="D244" s="129"/>
      <c r="E244" s="62">
        <f>E245</f>
        <v>4</v>
      </c>
      <c r="F244" s="62">
        <f>F245</f>
        <v>4</v>
      </c>
    </row>
    <row r="245" spans="1:6" x14ac:dyDescent="0.2">
      <c r="A245" s="66" t="s">
        <v>84</v>
      </c>
      <c r="B245" s="129" t="s">
        <v>267</v>
      </c>
      <c r="C245" s="129" t="s">
        <v>133</v>
      </c>
      <c r="D245" s="129" t="s">
        <v>295</v>
      </c>
      <c r="E245" s="62">
        <v>4</v>
      </c>
      <c r="F245" s="62">
        <v>4</v>
      </c>
    </row>
    <row r="246" spans="1:6" ht="25.5" hidden="1" x14ac:dyDescent="0.2">
      <c r="A246" s="150" t="s">
        <v>169</v>
      </c>
      <c r="B246" s="128" t="s">
        <v>268</v>
      </c>
      <c r="C246" s="129"/>
      <c r="D246" s="129"/>
      <c r="E246" s="49">
        <f t="shared" ref="E246:F249" si="14">E247</f>
        <v>0</v>
      </c>
      <c r="F246" s="49">
        <f t="shared" si="14"/>
        <v>0</v>
      </c>
    </row>
    <row r="247" spans="1:6" ht="25.5" hidden="1" x14ac:dyDescent="0.2">
      <c r="A247" s="150" t="s">
        <v>141</v>
      </c>
      <c r="B247" s="128" t="s">
        <v>269</v>
      </c>
      <c r="C247" s="129"/>
      <c r="D247" s="129"/>
      <c r="E247" s="49">
        <f t="shared" si="14"/>
        <v>0</v>
      </c>
      <c r="F247" s="49">
        <f t="shared" si="14"/>
        <v>0</v>
      </c>
    </row>
    <row r="248" spans="1:6" ht="38.25" hidden="1" x14ac:dyDescent="0.2">
      <c r="A248" s="150" t="s">
        <v>214</v>
      </c>
      <c r="B248" s="128" t="s">
        <v>270</v>
      </c>
      <c r="C248" s="129"/>
      <c r="D248" s="129"/>
      <c r="E248" s="49">
        <f t="shared" si="14"/>
        <v>0</v>
      </c>
      <c r="F248" s="49">
        <f t="shared" si="14"/>
        <v>0</v>
      </c>
    </row>
    <row r="249" spans="1:6" hidden="1" x14ac:dyDescent="0.2">
      <c r="A249" s="66" t="s">
        <v>132</v>
      </c>
      <c r="B249" s="129" t="s">
        <v>270</v>
      </c>
      <c r="C249" s="129" t="s">
        <v>133</v>
      </c>
      <c r="D249" s="129"/>
      <c r="E249" s="62">
        <f t="shared" si="14"/>
        <v>0</v>
      </c>
      <c r="F249" s="62">
        <f t="shared" si="14"/>
        <v>0</v>
      </c>
    </row>
    <row r="250" spans="1:6" hidden="1" x14ac:dyDescent="0.2">
      <c r="A250" s="66" t="s">
        <v>177</v>
      </c>
      <c r="B250" s="129" t="s">
        <v>270</v>
      </c>
      <c r="C250" s="129" t="s">
        <v>133</v>
      </c>
      <c r="D250" s="129" t="s">
        <v>296</v>
      </c>
      <c r="E250" s="62"/>
      <c r="F250" s="62"/>
    </row>
    <row r="251" spans="1:6" ht="25.5" x14ac:dyDescent="0.2">
      <c r="A251" s="150" t="s">
        <v>168</v>
      </c>
      <c r="B251" s="128" t="s">
        <v>271</v>
      </c>
      <c r="C251" s="129"/>
      <c r="D251" s="129"/>
      <c r="E251" s="49">
        <f>E254+E256</f>
        <v>177</v>
      </c>
      <c r="F251" s="49">
        <f>F254+F256</f>
        <v>177</v>
      </c>
    </row>
    <row r="252" spans="1:6" ht="38.25" x14ac:dyDescent="0.2">
      <c r="A252" s="150" t="s">
        <v>272</v>
      </c>
      <c r="B252" s="128" t="s">
        <v>273</v>
      </c>
      <c r="C252" s="129"/>
      <c r="D252" s="129"/>
      <c r="E252" s="49">
        <f t="shared" ref="E252:F254" si="15">E253</f>
        <v>177</v>
      </c>
      <c r="F252" s="49">
        <f t="shared" si="15"/>
        <v>177</v>
      </c>
    </row>
    <row r="253" spans="1:6" ht="38.25" x14ac:dyDescent="0.2">
      <c r="A253" s="150" t="s">
        <v>214</v>
      </c>
      <c r="B253" s="128" t="s">
        <v>274</v>
      </c>
      <c r="C253" s="129"/>
      <c r="D253" s="129"/>
      <c r="E253" s="49">
        <f t="shared" si="15"/>
        <v>177</v>
      </c>
      <c r="F253" s="49">
        <f t="shared" si="15"/>
        <v>177</v>
      </c>
    </row>
    <row r="254" spans="1:6" x14ac:dyDescent="0.2">
      <c r="A254" s="66" t="s">
        <v>136</v>
      </c>
      <c r="B254" s="129" t="s">
        <v>274</v>
      </c>
      <c r="C254" s="129" t="s">
        <v>137</v>
      </c>
      <c r="D254" s="129"/>
      <c r="E254" s="62">
        <f t="shared" si="15"/>
        <v>177</v>
      </c>
      <c r="F254" s="62">
        <f t="shared" si="15"/>
        <v>177</v>
      </c>
    </row>
    <row r="255" spans="1:6" x14ac:dyDescent="0.2">
      <c r="A255" s="66" t="s">
        <v>50</v>
      </c>
      <c r="B255" s="129" t="s">
        <v>274</v>
      </c>
      <c r="C255" s="129" t="s">
        <v>137</v>
      </c>
      <c r="D255" s="129" t="s">
        <v>303</v>
      </c>
      <c r="E255" s="62">
        <v>177</v>
      </c>
      <c r="F255" s="62">
        <v>177</v>
      </c>
    </row>
    <row r="256" spans="1:6" ht="25.5" hidden="1" x14ac:dyDescent="0.2">
      <c r="A256" s="150" t="s">
        <v>329</v>
      </c>
      <c r="B256" s="128" t="s">
        <v>327</v>
      </c>
      <c r="C256" s="129"/>
      <c r="D256" s="129"/>
      <c r="E256" s="49">
        <f t="shared" ref="E256:F258" si="16">E257</f>
        <v>0</v>
      </c>
      <c r="F256" s="49">
        <f t="shared" si="16"/>
        <v>0</v>
      </c>
    </row>
    <row r="257" spans="1:6" ht="38.25" hidden="1" x14ac:dyDescent="0.2">
      <c r="A257" s="150" t="s">
        <v>214</v>
      </c>
      <c r="B257" s="128" t="s">
        <v>328</v>
      </c>
      <c r="C257" s="129"/>
      <c r="D257" s="129"/>
      <c r="E257" s="49">
        <f t="shared" si="16"/>
        <v>0</v>
      </c>
      <c r="F257" s="49">
        <f t="shared" si="16"/>
        <v>0</v>
      </c>
    </row>
    <row r="258" spans="1:6" hidden="1" x14ac:dyDescent="0.2">
      <c r="A258" s="66" t="s">
        <v>136</v>
      </c>
      <c r="B258" s="129" t="s">
        <v>328</v>
      </c>
      <c r="C258" s="129" t="s">
        <v>137</v>
      </c>
      <c r="D258" s="129"/>
      <c r="E258" s="62">
        <f t="shared" si="16"/>
        <v>0</v>
      </c>
      <c r="F258" s="62">
        <f t="shared" si="16"/>
        <v>0</v>
      </c>
    </row>
    <row r="259" spans="1:6" hidden="1" x14ac:dyDescent="0.2">
      <c r="A259" s="66" t="s">
        <v>50</v>
      </c>
      <c r="B259" s="129" t="s">
        <v>328</v>
      </c>
      <c r="C259" s="129" t="s">
        <v>137</v>
      </c>
      <c r="D259" s="129" t="s">
        <v>303</v>
      </c>
      <c r="E259" s="62">
        <v>0</v>
      </c>
      <c r="F259" s="62">
        <v>0</v>
      </c>
    </row>
    <row r="260" spans="1:6" ht="63.75" x14ac:dyDescent="0.2">
      <c r="A260" s="150" t="s">
        <v>164</v>
      </c>
      <c r="B260" s="128" t="s">
        <v>275</v>
      </c>
      <c r="C260" s="128"/>
      <c r="D260" s="128"/>
      <c r="E260" s="49">
        <f t="shared" ref="E260:F263" si="17">E261</f>
        <v>86.1</v>
      </c>
      <c r="F260" s="49">
        <f t="shared" si="17"/>
        <v>86.1</v>
      </c>
    </row>
    <row r="261" spans="1:6" ht="63.75" x14ac:dyDescent="0.2">
      <c r="A261" s="150" t="s">
        <v>165</v>
      </c>
      <c r="B261" s="134" t="s">
        <v>276</v>
      </c>
      <c r="C261" s="128"/>
      <c r="D261" s="128"/>
      <c r="E261" s="49">
        <f t="shared" si="17"/>
        <v>86.1</v>
      </c>
      <c r="F261" s="49">
        <f t="shared" si="17"/>
        <v>86.1</v>
      </c>
    </row>
    <row r="262" spans="1:6" ht="38.25" x14ac:dyDescent="0.2">
      <c r="A262" s="150" t="s">
        <v>214</v>
      </c>
      <c r="B262" s="128" t="s">
        <v>277</v>
      </c>
      <c r="C262" s="129"/>
      <c r="D262" s="129"/>
      <c r="E262" s="49">
        <f t="shared" si="17"/>
        <v>86.1</v>
      </c>
      <c r="F262" s="49">
        <f t="shared" si="17"/>
        <v>86.1</v>
      </c>
    </row>
    <row r="263" spans="1:6" x14ac:dyDescent="0.2">
      <c r="A263" s="66" t="s">
        <v>134</v>
      </c>
      <c r="B263" s="129" t="s">
        <v>277</v>
      </c>
      <c r="C263" s="129" t="s">
        <v>179</v>
      </c>
      <c r="D263" s="129"/>
      <c r="E263" s="62">
        <f t="shared" si="17"/>
        <v>86.1</v>
      </c>
      <c r="F263" s="62">
        <f t="shared" si="17"/>
        <v>86.1</v>
      </c>
    </row>
    <row r="264" spans="1:6" ht="38.25" x14ac:dyDescent="0.2">
      <c r="A264" s="156" t="s">
        <v>118</v>
      </c>
      <c r="B264" s="129" t="s">
        <v>277</v>
      </c>
      <c r="C264" s="129" t="s">
        <v>179</v>
      </c>
      <c r="D264" s="129" t="s">
        <v>293</v>
      </c>
      <c r="E264" s="62">
        <v>86.1</v>
      </c>
      <c r="F264" s="62">
        <v>86.1</v>
      </c>
    </row>
    <row r="265" spans="1:6" ht="38.25" x14ac:dyDescent="0.2">
      <c r="A265" s="152" t="s">
        <v>340</v>
      </c>
      <c r="B265" s="137" t="s">
        <v>341</v>
      </c>
      <c r="C265" s="137"/>
      <c r="D265" s="137"/>
      <c r="E265" s="73">
        <f>E266</f>
        <v>567.69999999999993</v>
      </c>
      <c r="F265" s="73">
        <f>F266</f>
        <v>560.29999999999995</v>
      </c>
    </row>
    <row r="266" spans="1:6" ht="25.5" x14ac:dyDescent="0.2">
      <c r="A266" s="150" t="s">
        <v>135</v>
      </c>
      <c r="B266" s="128" t="s">
        <v>342</v>
      </c>
      <c r="C266" s="128"/>
      <c r="D266" s="128"/>
      <c r="E266" s="49">
        <f>E267</f>
        <v>567.69999999999993</v>
      </c>
      <c r="F266" s="49">
        <f>F267</f>
        <v>560.29999999999995</v>
      </c>
    </row>
    <row r="267" spans="1:6" ht="25.5" x14ac:dyDescent="0.2">
      <c r="A267" s="150" t="s">
        <v>135</v>
      </c>
      <c r="B267" s="128" t="s">
        <v>343</v>
      </c>
      <c r="C267" s="128"/>
      <c r="D267" s="128"/>
      <c r="E267" s="49">
        <f>E268+E270</f>
        <v>567.69999999999993</v>
      </c>
      <c r="F267" s="49">
        <f>F268+F270</f>
        <v>560.29999999999995</v>
      </c>
    </row>
    <row r="268" spans="1:6" ht="51" x14ac:dyDescent="0.2">
      <c r="A268" s="66" t="s">
        <v>145</v>
      </c>
      <c r="B268" s="129" t="s">
        <v>343</v>
      </c>
      <c r="C268" s="129" t="s">
        <v>130</v>
      </c>
      <c r="D268" s="129"/>
      <c r="E268" s="62">
        <f>E269</f>
        <v>502.9</v>
      </c>
      <c r="F268" s="62">
        <f>F269</f>
        <v>522.9</v>
      </c>
    </row>
    <row r="269" spans="1:6" x14ac:dyDescent="0.2">
      <c r="A269" s="66" t="s">
        <v>111</v>
      </c>
      <c r="B269" s="129" t="s">
        <v>343</v>
      </c>
      <c r="C269" s="129" t="s">
        <v>130</v>
      </c>
      <c r="D269" s="129" t="s">
        <v>297</v>
      </c>
      <c r="E269" s="62">
        <v>502.9</v>
      </c>
      <c r="F269" s="62">
        <v>522.9</v>
      </c>
    </row>
    <row r="270" spans="1:6" ht="25.5" x14ac:dyDescent="0.2">
      <c r="A270" s="66" t="s">
        <v>338</v>
      </c>
      <c r="B270" s="129" t="s">
        <v>343</v>
      </c>
      <c r="C270" s="129" t="s">
        <v>131</v>
      </c>
      <c r="D270" s="129"/>
      <c r="E270" s="62">
        <f>E271</f>
        <v>64.8</v>
      </c>
      <c r="F270" s="62">
        <f>F271</f>
        <v>37.4</v>
      </c>
    </row>
    <row r="271" spans="1:6" x14ac:dyDescent="0.2">
      <c r="A271" s="66" t="s">
        <v>111</v>
      </c>
      <c r="B271" s="129" t="s">
        <v>343</v>
      </c>
      <c r="C271" s="129" t="s">
        <v>131</v>
      </c>
      <c r="D271" s="129" t="s">
        <v>297</v>
      </c>
      <c r="E271" s="62">
        <f>37.4+27.4</f>
        <v>64.8</v>
      </c>
      <c r="F271" s="62">
        <v>37.4</v>
      </c>
    </row>
    <row r="272" spans="1:6" ht="76.5" x14ac:dyDescent="0.2">
      <c r="A272" s="150" t="s">
        <v>407</v>
      </c>
      <c r="B272" s="128" t="s">
        <v>408</v>
      </c>
      <c r="C272" s="129"/>
      <c r="D272" s="129"/>
      <c r="E272" s="49">
        <f t="shared" ref="E272:F275" si="18">E273</f>
        <v>0.7</v>
      </c>
      <c r="F272" s="49">
        <f t="shared" si="18"/>
        <v>0.7</v>
      </c>
    </row>
    <row r="273" spans="1:7" ht="76.5" x14ac:dyDescent="0.2">
      <c r="A273" s="66" t="s">
        <v>407</v>
      </c>
      <c r="B273" s="129" t="s">
        <v>409</v>
      </c>
      <c r="C273" s="129"/>
      <c r="D273" s="129"/>
      <c r="E273" s="62">
        <f t="shared" si="18"/>
        <v>0.7</v>
      </c>
      <c r="F273" s="62">
        <f t="shared" si="18"/>
        <v>0.7</v>
      </c>
    </row>
    <row r="274" spans="1:7" ht="76.5" x14ac:dyDescent="0.2">
      <c r="A274" s="66" t="s">
        <v>174</v>
      </c>
      <c r="B274" s="129" t="s">
        <v>410</v>
      </c>
      <c r="C274" s="129"/>
      <c r="D274" s="129"/>
      <c r="E274" s="62">
        <f t="shared" si="18"/>
        <v>0.7</v>
      </c>
      <c r="F274" s="62">
        <f t="shared" si="18"/>
        <v>0.7</v>
      </c>
    </row>
    <row r="275" spans="1:7" ht="25.5" x14ac:dyDescent="0.2">
      <c r="A275" s="66" t="s">
        <v>339</v>
      </c>
      <c r="B275" s="129" t="s">
        <v>410</v>
      </c>
      <c r="C275" s="129" t="s">
        <v>131</v>
      </c>
      <c r="D275" s="129"/>
      <c r="E275" s="62">
        <f t="shared" si="18"/>
        <v>0.7</v>
      </c>
      <c r="F275" s="62">
        <f t="shared" si="18"/>
        <v>0.7</v>
      </c>
    </row>
    <row r="276" spans="1:7" x14ac:dyDescent="0.2">
      <c r="A276" s="66" t="s">
        <v>177</v>
      </c>
      <c r="B276" s="129" t="s">
        <v>410</v>
      </c>
      <c r="C276" s="129" t="s">
        <v>131</v>
      </c>
      <c r="D276" s="129" t="s">
        <v>296</v>
      </c>
      <c r="E276" s="62">
        <v>0.7</v>
      </c>
      <c r="F276" s="62">
        <v>0.7</v>
      </c>
    </row>
    <row r="277" spans="1:7" x14ac:dyDescent="0.2">
      <c r="A277" s="150" t="s">
        <v>89</v>
      </c>
      <c r="B277" s="128"/>
      <c r="C277" s="128"/>
      <c r="D277" s="128"/>
      <c r="E277" s="49">
        <f>E229+E190+E168+E133+E84+E53+E12+E223+E181</f>
        <v>24351.5</v>
      </c>
      <c r="F277" s="49">
        <f>F229+F190+F168+F133+F84+F53+F12+F223+F181</f>
        <v>33147</v>
      </c>
      <c r="G277" s="5" t="s">
        <v>468</v>
      </c>
    </row>
    <row r="278" spans="1:7" hidden="1" x14ac:dyDescent="0.2">
      <c r="E278" s="5">
        <v>587</v>
      </c>
      <c r="F278" s="5">
        <v>1224</v>
      </c>
    </row>
    <row r="279" spans="1:7" hidden="1" x14ac:dyDescent="0.2">
      <c r="E279" s="30">
        <f>E277+E278</f>
        <v>24938.5</v>
      </c>
      <c r="F279" s="30">
        <f>F277+F278</f>
        <v>34371</v>
      </c>
    </row>
  </sheetData>
  <autoFilter ref="A9:E9"/>
  <mergeCells count="11">
    <mergeCell ref="A1:F1"/>
    <mergeCell ref="A2:F2"/>
    <mergeCell ref="A3:F3"/>
    <mergeCell ref="A4:F4"/>
    <mergeCell ref="A5:F5"/>
    <mergeCell ref="A7:F7"/>
    <mergeCell ref="A9:A10"/>
    <mergeCell ref="B9:B10"/>
    <mergeCell ref="C9:C10"/>
    <mergeCell ref="D9:D10"/>
    <mergeCell ref="E8:F8"/>
  </mergeCells>
  <printOptions horizontalCentered="1"/>
  <pageMargins left="1.1811023622047245" right="0" top="0.78740157480314965" bottom="0.19685039370078741" header="0" footer="0"/>
  <pageSetup paperSize="9" scale="62" fitToHeight="0" orientation="portrait" r:id="rId1"/>
  <headerFooter alignWithMargins="0"/>
  <rowBreaks count="2" manualBreakCount="2">
    <brk id="153" max="6" man="1"/>
    <brk id="27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view="pageBreakPreview" topLeftCell="A254" zoomScale="60" zoomScaleNormal="100" workbookViewId="0">
      <selection activeCell="I266" sqref="I266"/>
    </sheetView>
  </sheetViews>
  <sheetFormatPr defaultColWidth="9.140625" defaultRowHeight="12.75" x14ac:dyDescent="0.2"/>
  <cols>
    <col min="1" max="1" width="61.42578125" style="5" customWidth="1"/>
    <col min="2" max="2" width="7.7109375" style="5" customWidth="1"/>
    <col min="3" max="3" width="14.85546875" style="5" customWidth="1"/>
    <col min="4" max="5" width="7.85546875" style="5" customWidth="1"/>
    <col min="6" max="6" width="10.7109375" style="5" customWidth="1"/>
    <col min="7" max="16384" width="9.140625" style="5"/>
  </cols>
  <sheetData>
    <row r="1" spans="1:7" ht="14.25" x14ac:dyDescent="0.2">
      <c r="A1" s="248" t="s">
        <v>513</v>
      </c>
      <c r="B1" s="248"/>
      <c r="C1" s="248"/>
      <c r="D1" s="248"/>
      <c r="E1" s="248"/>
      <c r="F1" s="248"/>
    </row>
    <row r="2" spans="1:7" ht="12.75" customHeight="1" x14ac:dyDescent="0.2">
      <c r="A2" s="263" t="str">
        <f>'1'!A2:C2</f>
        <v>к  решению Думы Прибрежнинского сельского поселения</v>
      </c>
      <c r="B2" s="263"/>
      <c r="C2" s="263"/>
      <c r="D2" s="263"/>
      <c r="E2" s="263"/>
      <c r="F2" s="263"/>
    </row>
    <row r="3" spans="1:7" ht="12.75" customHeight="1" x14ac:dyDescent="0.2">
      <c r="A3" s="263" t="str">
        <f>'1'!A3:C3</f>
        <v xml:space="preserve"> «О бюджете Прибрежнинского сельского поселения</v>
      </c>
      <c r="B3" s="263"/>
      <c r="C3" s="263"/>
      <c r="D3" s="263"/>
      <c r="E3" s="263"/>
      <c r="F3" s="263"/>
    </row>
    <row r="4" spans="1:7" ht="14.25" x14ac:dyDescent="0.2">
      <c r="A4" s="263" t="str">
        <f>'1'!A4:C4</f>
        <v>на 2023 год и на плановый период 2024 и 2025 годов»</v>
      </c>
      <c r="B4" s="263"/>
      <c r="C4" s="263"/>
      <c r="D4" s="263"/>
      <c r="E4" s="263"/>
      <c r="F4" s="263"/>
    </row>
    <row r="5" spans="1:7" ht="15" customHeight="1" x14ac:dyDescent="0.2">
      <c r="A5" s="263" t="str">
        <f>'1'!A5:C5</f>
        <v xml:space="preserve"> №  от  .12.2022г.</v>
      </c>
      <c r="B5" s="263"/>
      <c r="C5" s="263"/>
      <c r="D5" s="263"/>
      <c r="E5" s="263"/>
      <c r="F5" s="263"/>
    </row>
    <row r="7" spans="1:7" ht="34.5" customHeight="1" x14ac:dyDescent="0.25">
      <c r="A7" s="266" t="s">
        <v>528</v>
      </c>
      <c r="B7" s="266"/>
      <c r="C7" s="266"/>
      <c r="D7" s="266"/>
      <c r="E7" s="266"/>
      <c r="F7" s="266"/>
      <c r="G7" s="35"/>
    </row>
    <row r="8" spans="1:7" x14ac:dyDescent="0.2">
      <c r="F8" s="29" t="s">
        <v>92</v>
      </c>
    </row>
    <row r="9" spans="1:7" x14ac:dyDescent="0.2">
      <c r="A9" s="40" t="s">
        <v>33</v>
      </c>
      <c r="B9" s="40"/>
      <c r="C9" s="40" t="s">
        <v>142</v>
      </c>
      <c r="D9" s="40" t="s">
        <v>143</v>
      </c>
      <c r="E9" s="165" t="s">
        <v>316</v>
      </c>
      <c r="F9" s="40" t="s">
        <v>91</v>
      </c>
    </row>
    <row r="10" spans="1:7" x14ac:dyDescent="0.2">
      <c r="A10" s="150" t="s">
        <v>570</v>
      </c>
      <c r="B10" s="216">
        <v>992</v>
      </c>
      <c r="C10" s="231"/>
      <c r="D10" s="231"/>
      <c r="E10" s="157"/>
      <c r="F10" s="158">
        <f>'5'!E10</f>
        <v>30768.5</v>
      </c>
    </row>
    <row r="11" spans="1:7" ht="25.5" x14ac:dyDescent="0.2">
      <c r="A11" s="148" t="s">
        <v>390</v>
      </c>
      <c r="B11" s="159">
        <v>992</v>
      </c>
      <c r="C11" s="160" t="s">
        <v>201</v>
      </c>
      <c r="D11" s="160"/>
      <c r="E11" s="160"/>
      <c r="F11" s="166">
        <f>'5'!E11</f>
        <v>11379.599999999999</v>
      </c>
    </row>
    <row r="12" spans="1:7" ht="38.25" x14ac:dyDescent="0.2">
      <c r="A12" s="149" t="s">
        <v>344</v>
      </c>
      <c r="B12" s="136">
        <v>992</v>
      </c>
      <c r="C12" s="127" t="s">
        <v>202</v>
      </c>
      <c r="D12" s="127"/>
      <c r="E12" s="127"/>
      <c r="F12" s="141">
        <f>'5'!E12</f>
        <v>11320.3</v>
      </c>
    </row>
    <row r="13" spans="1:7" ht="25.5" x14ac:dyDescent="0.2">
      <c r="A13" s="150" t="s">
        <v>144</v>
      </c>
      <c r="B13" s="231">
        <v>992</v>
      </c>
      <c r="C13" s="128" t="s">
        <v>203</v>
      </c>
      <c r="D13" s="128"/>
      <c r="E13" s="128"/>
      <c r="F13" s="49">
        <f>'5'!E13</f>
        <v>2341.4</v>
      </c>
    </row>
    <row r="14" spans="1:7" ht="25.5" x14ac:dyDescent="0.2">
      <c r="A14" s="150" t="s">
        <v>204</v>
      </c>
      <c r="B14" s="231">
        <v>992</v>
      </c>
      <c r="C14" s="128" t="s">
        <v>205</v>
      </c>
      <c r="D14" s="128"/>
      <c r="E14" s="128"/>
      <c r="F14" s="49">
        <f>'5'!E14</f>
        <v>2335</v>
      </c>
    </row>
    <row r="15" spans="1:7" ht="51" x14ac:dyDescent="0.2">
      <c r="A15" s="66" t="s">
        <v>206</v>
      </c>
      <c r="B15" s="161">
        <v>992</v>
      </c>
      <c r="C15" s="129" t="s">
        <v>205</v>
      </c>
      <c r="D15" s="129" t="s">
        <v>130</v>
      </c>
      <c r="E15" s="129"/>
      <c r="F15" s="62">
        <f>'5'!E15</f>
        <v>2335</v>
      </c>
      <c r="G15" s="30"/>
    </row>
    <row r="16" spans="1:7" ht="25.5" x14ac:dyDescent="0.2">
      <c r="A16" s="66" t="s">
        <v>146</v>
      </c>
      <c r="B16" s="161">
        <v>992</v>
      </c>
      <c r="C16" s="129" t="s">
        <v>205</v>
      </c>
      <c r="D16" s="129" t="s">
        <v>130</v>
      </c>
      <c r="E16" s="129" t="s">
        <v>291</v>
      </c>
      <c r="F16" s="62">
        <f>'5'!E16</f>
        <v>2335</v>
      </c>
    </row>
    <row r="17" spans="1:7" ht="25.5" x14ac:dyDescent="0.2">
      <c r="A17" s="155" t="s">
        <v>207</v>
      </c>
      <c r="B17" s="142">
        <v>992</v>
      </c>
      <c r="C17" s="142" t="s">
        <v>208</v>
      </c>
      <c r="D17" s="129"/>
      <c r="E17" s="129"/>
      <c r="F17" s="49">
        <f>'5'!E17</f>
        <v>6.4</v>
      </c>
    </row>
    <row r="18" spans="1:7" ht="51" x14ac:dyDescent="0.2">
      <c r="A18" s="66" t="s">
        <v>206</v>
      </c>
      <c r="B18" s="161">
        <v>992</v>
      </c>
      <c r="C18" s="129" t="s">
        <v>208</v>
      </c>
      <c r="D18" s="129" t="s">
        <v>130</v>
      </c>
      <c r="E18" s="129"/>
      <c r="F18" s="62">
        <f>'5'!E18</f>
        <v>6.4</v>
      </c>
    </row>
    <row r="19" spans="1:7" ht="25.5" x14ac:dyDescent="0.2">
      <c r="A19" s="66" t="s">
        <v>146</v>
      </c>
      <c r="B19" s="161">
        <v>992</v>
      </c>
      <c r="C19" s="129" t="s">
        <v>208</v>
      </c>
      <c r="D19" s="129" t="s">
        <v>130</v>
      </c>
      <c r="E19" s="129" t="s">
        <v>291</v>
      </c>
      <c r="F19" s="62">
        <f>'5'!E19</f>
        <v>6.4</v>
      </c>
    </row>
    <row r="20" spans="1:7" ht="25.5" hidden="1" x14ac:dyDescent="0.2">
      <c r="A20" s="151" t="s">
        <v>339</v>
      </c>
      <c r="B20" s="131">
        <v>992</v>
      </c>
      <c r="C20" s="130" t="s">
        <v>208</v>
      </c>
      <c r="D20" s="130" t="s">
        <v>131</v>
      </c>
      <c r="E20" s="217"/>
      <c r="F20" s="144">
        <f>'5'!E20</f>
        <v>0</v>
      </c>
    </row>
    <row r="21" spans="1:7" ht="25.5" hidden="1" x14ac:dyDescent="0.2">
      <c r="A21" s="151" t="s">
        <v>146</v>
      </c>
      <c r="B21" s="131">
        <v>992</v>
      </c>
      <c r="C21" s="130" t="s">
        <v>208</v>
      </c>
      <c r="D21" s="130" t="s">
        <v>131</v>
      </c>
      <c r="E21" s="131" t="s">
        <v>291</v>
      </c>
      <c r="F21" s="144">
        <f>'5'!E21</f>
        <v>0</v>
      </c>
    </row>
    <row r="22" spans="1:7" hidden="1" x14ac:dyDescent="0.2">
      <c r="A22" s="66" t="s">
        <v>132</v>
      </c>
      <c r="B22" s="161">
        <v>992</v>
      </c>
      <c r="C22" s="129" t="s">
        <v>211</v>
      </c>
      <c r="D22" s="129" t="s">
        <v>133</v>
      </c>
      <c r="E22" s="129"/>
      <c r="F22" s="144">
        <f>'5'!E22</f>
        <v>0</v>
      </c>
    </row>
    <row r="23" spans="1:7" ht="25.5" hidden="1" x14ac:dyDescent="0.2">
      <c r="A23" s="151" t="s">
        <v>146</v>
      </c>
      <c r="B23" s="131">
        <v>992</v>
      </c>
      <c r="C23" s="129" t="s">
        <v>211</v>
      </c>
      <c r="D23" s="129" t="s">
        <v>133</v>
      </c>
      <c r="E23" s="129" t="s">
        <v>291</v>
      </c>
      <c r="F23" s="144">
        <f>'5'!E23</f>
        <v>0</v>
      </c>
    </row>
    <row r="24" spans="1:7" ht="25.5" x14ac:dyDescent="0.2">
      <c r="A24" s="150" t="s">
        <v>147</v>
      </c>
      <c r="B24" s="231">
        <v>992</v>
      </c>
      <c r="C24" s="128" t="s">
        <v>209</v>
      </c>
      <c r="D24" s="128"/>
      <c r="E24" s="128"/>
      <c r="F24" s="49">
        <f>'5'!E24</f>
        <v>8242.2999999999993</v>
      </c>
    </row>
    <row r="25" spans="1:7" ht="25.5" x14ac:dyDescent="0.2">
      <c r="A25" s="150" t="s">
        <v>204</v>
      </c>
      <c r="B25" s="231">
        <v>992</v>
      </c>
      <c r="C25" s="128" t="s">
        <v>210</v>
      </c>
      <c r="D25" s="128"/>
      <c r="E25" s="128"/>
      <c r="F25" s="49">
        <f>'5'!E25</f>
        <v>7544</v>
      </c>
    </row>
    <row r="26" spans="1:7" ht="51" x14ac:dyDescent="0.2">
      <c r="A26" s="66" t="s">
        <v>206</v>
      </c>
      <c r="B26" s="161">
        <v>992</v>
      </c>
      <c r="C26" s="129" t="s">
        <v>210</v>
      </c>
      <c r="D26" s="129" t="s">
        <v>130</v>
      </c>
      <c r="E26" s="129"/>
      <c r="F26" s="62">
        <f>'5'!E26</f>
        <v>7544</v>
      </c>
      <c r="G26" s="30"/>
    </row>
    <row r="27" spans="1:7" ht="38.25" x14ac:dyDescent="0.2">
      <c r="A27" s="66" t="s">
        <v>148</v>
      </c>
      <c r="B27" s="161">
        <v>992</v>
      </c>
      <c r="C27" s="129" t="s">
        <v>210</v>
      </c>
      <c r="D27" s="129" t="s">
        <v>130</v>
      </c>
      <c r="E27" s="129" t="s">
        <v>292</v>
      </c>
      <c r="F27" s="62">
        <f>'5'!E27</f>
        <v>7544</v>
      </c>
    </row>
    <row r="28" spans="1:7" ht="25.5" x14ac:dyDescent="0.2">
      <c r="A28" s="150" t="s">
        <v>207</v>
      </c>
      <c r="B28" s="231">
        <v>992</v>
      </c>
      <c r="C28" s="128" t="s">
        <v>211</v>
      </c>
      <c r="D28" s="128"/>
      <c r="E28" s="128"/>
      <c r="F28" s="49">
        <f>'5'!E28</f>
        <v>698.3</v>
      </c>
    </row>
    <row r="29" spans="1:7" ht="51" x14ac:dyDescent="0.2">
      <c r="A29" s="66" t="s">
        <v>206</v>
      </c>
      <c r="B29" s="161">
        <v>992</v>
      </c>
      <c r="C29" s="129" t="s">
        <v>211</v>
      </c>
      <c r="D29" s="129" t="s">
        <v>130</v>
      </c>
      <c r="E29" s="129"/>
      <c r="F29" s="62">
        <f>'5'!E29</f>
        <v>62.8</v>
      </c>
    </row>
    <row r="30" spans="1:7" ht="38.25" x14ac:dyDescent="0.2">
      <c r="A30" s="66" t="s">
        <v>148</v>
      </c>
      <c r="B30" s="161">
        <v>992</v>
      </c>
      <c r="C30" s="129" t="s">
        <v>211</v>
      </c>
      <c r="D30" s="129" t="s">
        <v>130</v>
      </c>
      <c r="E30" s="129" t="s">
        <v>292</v>
      </c>
      <c r="F30" s="62">
        <f>'5'!E30</f>
        <v>62.8</v>
      </c>
    </row>
    <row r="31" spans="1:7" ht="25.5" x14ac:dyDescent="0.2">
      <c r="A31" s="66" t="s">
        <v>339</v>
      </c>
      <c r="B31" s="161">
        <v>992</v>
      </c>
      <c r="C31" s="129" t="s">
        <v>211</v>
      </c>
      <c r="D31" s="129" t="s">
        <v>131</v>
      </c>
      <c r="E31" s="129"/>
      <c r="F31" s="62">
        <f>'5'!E31</f>
        <v>634.5</v>
      </c>
    </row>
    <row r="32" spans="1:7" ht="38.25" x14ac:dyDescent="0.2">
      <c r="A32" s="66" t="s">
        <v>148</v>
      </c>
      <c r="B32" s="161">
        <v>992</v>
      </c>
      <c r="C32" s="129" t="s">
        <v>211</v>
      </c>
      <c r="D32" s="129" t="s">
        <v>131</v>
      </c>
      <c r="E32" s="129" t="s">
        <v>292</v>
      </c>
      <c r="F32" s="62">
        <f>'5'!E32</f>
        <v>634.5</v>
      </c>
    </row>
    <row r="33" spans="1:6" x14ac:dyDescent="0.2">
      <c r="A33" s="66" t="s">
        <v>132</v>
      </c>
      <c r="B33" s="161">
        <v>992</v>
      </c>
      <c r="C33" s="129" t="s">
        <v>211</v>
      </c>
      <c r="D33" s="129" t="s">
        <v>133</v>
      </c>
      <c r="E33" s="129"/>
      <c r="F33" s="62">
        <f>'5'!E33</f>
        <v>1</v>
      </c>
    </row>
    <row r="34" spans="1:6" ht="38.25" x14ac:dyDescent="0.2">
      <c r="A34" s="66" t="s">
        <v>148</v>
      </c>
      <c r="B34" s="161">
        <v>992</v>
      </c>
      <c r="C34" s="129" t="s">
        <v>211</v>
      </c>
      <c r="D34" s="129" t="s">
        <v>133</v>
      </c>
      <c r="E34" s="129" t="s">
        <v>292</v>
      </c>
      <c r="F34" s="62">
        <f>'5'!E34</f>
        <v>1</v>
      </c>
    </row>
    <row r="35" spans="1:6" ht="89.25" x14ac:dyDescent="0.2">
      <c r="A35" s="150" t="s">
        <v>212</v>
      </c>
      <c r="B35" s="231">
        <v>992</v>
      </c>
      <c r="C35" s="128" t="s">
        <v>213</v>
      </c>
      <c r="D35" s="129"/>
      <c r="E35" s="129"/>
      <c r="F35" s="49">
        <f>'5'!E35</f>
        <v>736.59999999999991</v>
      </c>
    </row>
    <row r="36" spans="1:6" ht="38.25" x14ac:dyDescent="0.2">
      <c r="A36" s="150" t="s">
        <v>214</v>
      </c>
      <c r="B36" s="231">
        <v>992</v>
      </c>
      <c r="C36" s="128" t="s">
        <v>215</v>
      </c>
      <c r="D36" s="129"/>
      <c r="E36" s="129"/>
      <c r="F36" s="49">
        <f>'5'!E36</f>
        <v>736.59999999999991</v>
      </c>
    </row>
    <row r="37" spans="1:6" x14ac:dyDescent="0.2">
      <c r="A37" s="66" t="s">
        <v>134</v>
      </c>
      <c r="B37" s="161">
        <v>992</v>
      </c>
      <c r="C37" s="129" t="s">
        <v>215</v>
      </c>
      <c r="D37" s="129" t="s">
        <v>179</v>
      </c>
      <c r="E37" s="129"/>
      <c r="F37" s="62">
        <f>'5'!E37</f>
        <v>736.59999999999991</v>
      </c>
    </row>
    <row r="38" spans="1:6" ht="76.5" x14ac:dyDescent="0.2">
      <c r="A38" s="66" t="s">
        <v>216</v>
      </c>
      <c r="B38" s="161">
        <v>992</v>
      </c>
      <c r="C38" s="129" t="s">
        <v>215</v>
      </c>
      <c r="D38" s="129" t="s">
        <v>179</v>
      </c>
      <c r="E38" s="129" t="s">
        <v>292</v>
      </c>
      <c r="F38" s="62">
        <f>'5'!E38</f>
        <v>409.7</v>
      </c>
    </row>
    <row r="39" spans="1:6" ht="38.25" x14ac:dyDescent="0.2">
      <c r="A39" s="156" t="s">
        <v>118</v>
      </c>
      <c r="B39" s="221">
        <v>992</v>
      </c>
      <c r="C39" s="129" t="s">
        <v>215</v>
      </c>
      <c r="D39" s="129" t="s">
        <v>179</v>
      </c>
      <c r="E39" s="129" t="s">
        <v>293</v>
      </c>
      <c r="F39" s="62">
        <f>'5'!E39</f>
        <v>326.89999999999998</v>
      </c>
    </row>
    <row r="40" spans="1:6" ht="25.5" x14ac:dyDescent="0.2">
      <c r="A40" s="149" t="s">
        <v>345</v>
      </c>
      <c r="B40" s="136">
        <v>992</v>
      </c>
      <c r="C40" s="127" t="s">
        <v>217</v>
      </c>
      <c r="D40" s="127"/>
      <c r="E40" s="127"/>
      <c r="F40" s="141">
        <f>'5'!E40</f>
        <v>1</v>
      </c>
    </row>
    <row r="41" spans="1:6" ht="25.5" x14ac:dyDescent="0.2">
      <c r="A41" s="152" t="s">
        <v>218</v>
      </c>
      <c r="B41" s="222">
        <v>992</v>
      </c>
      <c r="C41" s="128" t="s">
        <v>219</v>
      </c>
      <c r="D41" s="128"/>
      <c r="E41" s="128"/>
      <c r="F41" s="49">
        <f>'5'!E41</f>
        <v>1</v>
      </c>
    </row>
    <row r="42" spans="1:6" ht="25.5" x14ac:dyDescent="0.2">
      <c r="A42" s="150" t="s">
        <v>149</v>
      </c>
      <c r="B42" s="231">
        <v>992</v>
      </c>
      <c r="C42" s="128" t="s">
        <v>220</v>
      </c>
      <c r="D42" s="129"/>
      <c r="E42" s="129"/>
      <c r="F42" s="49">
        <f>'5'!E42</f>
        <v>1</v>
      </c>
    </row>
    <row r="43" spans="1:6" x14ac:dyDescent="0.2">
      <c r="A43" s="66" t="s">
        <v>138</v>
      </c>
      <c r="B43" s="161">
        <v>992</v>
      </c>
      <c r="C43" s="129" t="s">
        <v>220</v>
      </c>
      <c r="D43" s="129" t="s">
        <v>139</v>
      </c>
      <c r="E43" s="129"/>
      <c r="F43" s="62">
        <f>'5'!E43</f>
        <v>1</v>
      </c>
    </row>
    <row r="44" spans="1:6" ht="25.5" x14ac:dyDescent="0.2">
      <c r="A44" s="66" t="s">
        <v>28</v>
      </c>
      <c r="B44" s="161">
        <v>992</v>
      </c>
      <c r="C44" s="129" t="s">
        <v>220</v>
      </c>
      <c r="D44" s="129" t="s">
        <v>139</v>
      </c>
      <c r="E44" s="129" t="s">
        <v>306</v>
      </c>
      <c r="F44" s="62">
        <f>'5'!E44</f>
        <v>1</v>
      </c>
    </row>
    <row r="45" spans="1:6" ht="38.25" x14ac:dyDescent="0.2">
      <c r="A45" s="149" t="s">
        <v>391</v>
      </c>
      <c r="B45" s="136">
        <v>992</v>
      </c>
      <c r="C45" s="127" t="s">
        <v>221</v>
      </c>
      <c r="D45" s="127"/>
      <c r="E45" s="127"/>
      <c r="F45" s="141">
        <f>'5'!E45</f>
        <v>58.3</v>
      </c>
    </row>
    <row r="46" spans="1:6" ht="38.25" x14ac:dyDescent="0.2">
      <c r="A46" s="150" t="s">
        <v>222</v>
      </c>
      <c r="B46" s="231">
        <v>992</v>
      </c>
      <c r="C46" s="128" t="s">
        <v>223</v>
      </c>
      <c r="D46" s="128"/>
      <c r="E46" s="128"/>
      <c r="F46" s="49">
        <f>'5'!E46</f>
        <v>58.3</v>
      </c>
    </row>
    <row r="47" spans="1:6" ht="25.5" x14ac:dyDescent="0.2">
      <c r="A47" s="150" t="s">
        <v>150</v>
      </c>
      <c r="B47" s="231">
        <v>992</v>
      </c>
      <c r="C47" s="128" t="s">
        <v>224</v>
      </c>
      <c r="D47" s="128"/>
      <c r="E47" s="128"/>
      <c r="F47" s="49">
        <f>'5'!E47</f>
        <v>58.3</v>
      </c>
    </row>
    <row r="48" spans="1:6" ht="51" x14ac:dyDescent="0.2">
      <c r="A48" s="66" t="s">
        <v>206</v>
      </c>
      <c r="B48" s="161">
        <v>992</v>
      </c>
      <c r="C48" s="129" t="s">
        <v>224</v>
      </c>
      <c r="D48" s="129" t="s">
        <v>130</v>
      </c>
      <c r="E48" s="129"/>
      <c r="F48" s="62">
        <f>'5'!E48</f>
        <v>55.4</v>
      </c>
    </row>
    <row r="49" spans="1:6" x14ac:dyDescent="0.2">
      <c r="A49" s="66" t="s">
        <v>40</v>
      </c>
      <c r="B49" s="161">
        <v>992</v>
      </c>
      <c r="C49" s="129" t="s">
        <v>224</v>
      </c>
      <c r="D49" s="129" t="s">
        <v>130</v>
      </c>
      <c r="E49" s="129" t="s">
        <v>298</v>
      </c>
      <c r="F49" s="62">
        <f>'5'!E49</f>
        <v>55.4</v>
      </c>
    </row>
    <row r="50" spans="1:6" ht="25.5" x14ac:dyDescent="0.2">
      <c r="A50" s="66" t="s">
        <v>339</v>
      </c>
      <c r="B50" s="161">
        <v>992</v>
      </c>
      <c r="C50" s="129" t="s">
        <v>224</v>
      </c>
      <c r="D50" s="129" t="s">
        <v>131</v>
      </c>
      <c r="E50" s="129"/>
      <c r="F50" s="62">
        <f>'5'!E50</f>
        <v>2.9</v>
      </c>
    </row>
    <row r="51" spans="1:6" x14ac:dyDescent="0.2">
      <c r="A51" s="66" t="s">
        <v>40</v>
      </c>
      <c r="B51" s="161">
        <v>992</v>
      </c>
      <c r="C51" s="129" t="s">
        <v>224</v>
      </c>
      <c r="D51" s="129" t="s">
        <v>131</v>
      </c>
      <c r="E51" s="129" t="s">
        <v>298</v>
      </c>
      <c r="F51" s="62">
        <f>'5'!E51</f>
        <v>2.9</v>
      </c>
    </row>
    <row r="52" spans="1:6" ht="25.5" x14ac:dyDescent="0.2">
      <c r="A52" s="162" t="s">
        <v>392</v>
      </c>
      <c r="B52" s="164">
        <v>992</v>
      </c>
      <c r="C52" s="160" t="s">
        <v>225</v>
      </c>
      <c r="D52" s="163"/>
      <c r="E52" s="163"/>
      <c r="F52" s="166">
        <f>'5'!E52</f>
        <v>1916.6</v>
      </c>
    </row>
    <row r="53" spans="1:6" x14ac:dyDescent="0.2">
      <c r="A53" s="149" t="s">
        <v>393</v>
      </c>
      <c r="B53" s="136">
        <v>992</v>
      </c>
      <c r="C53" s="127" t="s">
        <v>226</v>
      </c>
      <c r="D53" s="132"/>
      <c r="E53" s="132"/>
      <c r="F53" s="141">
        <f>'5'!E53</f>
        <v>1916.6</v>
      </c>
    </row>
    <row r="54" spans="1:6" ht="38.25" hidden="1" x14ac:dyDescent="0.2">
      <c r="A54" s="150" t="s">
        <v>151</v>
      </c>
      <c r="B54" s="231">
        <v>992</v>
      </c>
      <c r="C54" s="128" t="s">
        <v>227</v>
      </c>
      <c r="D54" s="129"/>
      <c r="E54" s="129"/>
      <c r="F54" s="49">
        <f>'5'!E54</f>
        <v>0</v>
      </c>
    </row>
    <row r="55" spans="1:6" ht="38.25" hidden="1" x14ac:dyDescent="0.2">
      <c r="A55" s="150" t="s">
        <v>214</v>
      </c>
      <c r="B55" s="231">
        <v>992</v>
      </c>
      <c r="C55" s="128" t="s">
        <v>228</v>
      </c>
      <c r="D55" s="129"/>
      <c r="E55" s="129"/>
      <c r="F55" s="49">
        <f>'5'!E55</f>
        <v>0</v>
      </c>
    </row>
    <row r="56" spans="1:6" ht="25.5" hidden="1" x14ac:dyDescent="0.2">
      <c r="A56" s="66" t="s">
        <v>339</v>
      </c>
      <c r="B56" s="161">
        <v>992</v>
      </c>
      <c r="C56" s="129" t="s">
        <v>228</v>
      </c>
      <c r="D56" s="129" t="s">
        <v>131</v>
      </c>
      <c r="E56" s="129"/>
      <c r="F56" s="62">
        <f>'5'!E56</f>
        <v>0</v>
      </c>
    </row>
    <row r="57" spans="1:6" hidden="1" x14ac:dyDescent="0.2">
      <c r="A57" s="66" t="s">
        <v>117</v>
      </c>
      <c r="B57" s="161">
        <v>992</v>
      </c>
      <c r="C57" s="129" t="s">
        <v>228</v>
      </c>
      <c r="D57" s="129" t="s">
        <v>131</v>
      </c>
      <c r="E57" s="129" t="s">
        <v>299</v>
      </c>
      <c r="F57" s="62">
        <f>'5'!E57</f>
        <v>0</v>
      </c>
    </row>
    <row r="58" spans="1:6" ht="25.5" hidden="1" x14ac:dyDescent="0.2">
      <c r="A58" s="153" t="s">
        <v>382</v>
      </c>
      <c r="B58" s="217">
        <v>992</v>
      </c>
      <c r="C58" s="128" t="s">
        <v>514</v>
      </c>
      <c r="D58" s="129"/>
      <c r="E58" s="129"/>
      <c r="F58" s="62">
        <f>'5'!E58</f>
        <v>0</v>
      </c>
    </row>
    <row r="59" spans="1:6" ht="25.5" hidden="1" x14ac:dyDescent="0.2">
      <c r="A59" s="151" t="s">
        <v>384</v>
      </c>
      <c r="B59" s="131">
        <v>992</v>
      </c>
      <c r="C59" s="129" t="s">
        <v>514</v>
      </c>
      <c r="D59" s="129" t="s">
        <v>131</v>
      </c>
      <c r="E59" s="129"/>
      <c r="F59" s="62">
        <f>'5'!E59</f>
        <v>0</v>
      </c>
    </row>
    <row r="60" spans="1:6" hidden="1" x14ac:dyDescent="0.2">
      <c r="A60" s="66" t="s">
        <v>117</v>
      </c>
      <c r="B60" s="161">
        <v>992</v>
      </c>
      <c r="C60" s="129" t="s">
        <v>514</v>
      </c>
      <c r="D60" s="129" t="s">
        <v>131</v>
      </c>
      <c r="E60" s="129" t="s">
        <v>299</v>
      </c>
      <c r="F60" s="62">
        <f>'5'!E60</f>
        <v>0</v>
      </c>
    </row>
    <row r="61" spans="1:6" ht="25.5" hidden="1" x14ac:dyDescent="0.2">
      <c r="A61" s="233" t="s">
        <v>534</v>
      </c>
      <c r="B61" s="217">
        <v>992</v>
      </c>
      <c r="C61" s="133" t="s">
        <v>535</v>
      </c>
      <c r="D61" s="130"/>
      <c r="E61" s="130"/>
      <c r="F61" s="54">
        <f>'5'!E61</f>
        <v>0</v>
      </c>
    </row>
    <row r="62" spans="1:6" ht="25.5" hidden="1" x14ac:dyDescent="0.2">
      <c r="A62" s="234" t="s">
        <v>339</v>
      </c>
      <c r="B62" s="131">
        <v>992</v>
      </c>
      <c r="C62" s="130" t="s">
        <v>535</v>
      </c>
      <c r="D62" s="130" t="s">
        <v>131</v>
      </c>
      <c r="E62" s="130"/>
      <c r="F62" s="144">
        <f>'5'!E62</f>
        <v>0</v>
      </c>
    </row>
    <row r="63" spans="1:6" hidden="1" x14ac:dyDescent="0.2">
      <c r="A63" s="234" t="s">
        <v>117</v>
      </c>
      <c r="B63" s="131">
        <v>992</v>
      </c>
      <c r="C63" s="130" t="s">
        <v>535</v>
      </c>
      <c r="D63" s="130" t="s">
        <v>131</v>
      </c>
      <c r="E63" s="130" t="s">
        <v>299</v>
      </c>
      <c r="F63" s="144">
        <f>'5'!E63</f>
        <v>0</v>
      </c>
    </row>
    <row r="64" spans="1:6" ht="51" hidden="1" x14ac:dyDescent="0.2">
      <c r="A64" s="150" t="s">
        <v>152</v>
      </c>
      <c r="B64" s="231">
        <v>992</v>
      </c>
      <c r="C64" s="128" t="s">
        <v>229</v>
      </c>
      <c r="D64" s="129"/>
      <c r="E64" s="129"/>
      <c r="F64" s="49">
        <f>'5'!E64</f>
        <v>0</v>
      </c>
    </row>
    <row r="65" spans="1:6" ht="38.25" hidden="1" x14ac:dyDescent="0.2">
      <c r="A65" s="150" t="s">
        <v>214</v>
      </c>
      <c r="B65" s="231">
        <v>992</v>
      </c>
      <c r="C65" s="128" t="s">
        <v>230</v>
      </c>
      <c r="D65" s="129"/>
      <c r="E65" s="129"/>
      <c r="F65" s="49">
        <f>'5'!E65</f>
        <v>0</v>
      </c>
    </row>
    <row r="66" spans="1:6" ht="25.5" hidden="1" x14ac:dyDescent="0.2">
      <c r="A66" s="66" t="s">
        <v>339</v>
      </c>
      <c r="B66" s="161">
        <v>992</v>
      </c>
      <c r="C66" s="129" t="s">
        <v>230</v>
      </c>
      <c r="D66" s="129" t="s">
        <v>131</v>
      </c>
      <c r="E66" s="129"/>
      <c r="F66" s="62">
        <f>'5'!E66</f>
        <v>0</v>
      </c>
    </row>
    <row r="67" spans="1:6" hidden="1" x14ac:dyDescent="0.2">
      <c r="A67" s="66" t="s">
        <v>117</v>
      </c>
      <c r="B67" s="161">
        <v>992</v>
      </c>
      <c r="C67" s="129" t="s">
        <v>230</v>
      </c>
      <c r="D67" s="129" t="s">
        <v>131</v>
      </c>
      <c r="E67" s="129" t="s">
        <v>299</v>
      </c>
      <c r="F67" s="62">
        <f>'5'!E67</f>
        <v>0</v>
      </c>
    </row>
    <row r="68" spans="1:6" ht="51" x14ac:dyDescent="0.2">
      <c r="A68" s="150" t="s">
        <v>153</v>
      </c>
      <c r="B68" s="231">
        <v>992</v>
      </c>
      <c r="C68" s="128" t="s">
        <v>231</v>
      </c>
      <c r="D68" s="129"/>
      <c r="E68" s="129"/>
      <c r="F68" s="49">
        <f>'5'!E68</f>
        <v>958.3</v>
      </c>
    </row>
    <row r="69" spans="1:6" ht="38.25" x14ac:dyDescent="0.2">
      <c r="A69" s="150" t="s">
        <v>214</v>
      </c>
      <c r="B69" s="231">
        <v>992</v>
      </c>
      <c r="C69" s="128" t="s">
        <v>232</v>
      </c>
      <c r="D69" s="129"/>
      <c r="E69" s="129"/>
      <c r="F69" s="49">
        <f>'5'!E69</f>
        <v>958.3</v>
      </c>
    </row>
    <row r="70" spans="1:6" ht="25.5" x14ac:dyDescent="0.2">
      <c r="A70" s="66" t="s">
        <v>338</v>
      </c>
      <c r="B70" s="161">
        <v>992</v>
      </c>
      <c r="C70" s="129" t="s">
        <v>232</v>
      </c>
      <c r="D70" s="129" t="s">
        <v>131</v>
      </c>
      <c r="E70" s="129"/>
      <c r="F70" s="62">
        <f>'5'!E70</f>
        <v>958.3</v>
      </c>
    </row>
    <row r="71" spans="1:6" x14ac:dyDescent="0.2">
      <c r="A71" s="66" t="s">
        <v>117</v>
      </c>
      <c r="B71" s="161">
        <v>992</v>
      </c>
      <c r="C71" s="129" t="s">
        <v>232</v>
      </c>
      <c r="D71" s="129" t="s">
        <v>131</v>
      </c>
      <c r="E71" s="129" t="s">
        <v>299</v>
      </c>
      <c r="F71" s="62">
        <f>'5'!E71</f>
        <v>958.3</v>
      </c>
    </row>
    <row r="72" spans="1:6" hidden="1" x14ac:dyDescent="0.2">
      <c r="A72" s="66" t="s">
        <v>132</v>
      </c>
      <c r="B72" s="161">
        <v>992</v>
      </c>
      <c r="C72" s="129" t="s">
        <v>232</v>
      </c>
      <c r="D72" s="129" t="s">
        <v>133</v>
      </c>
      <c r="E72" s="129"/>
      <c r="F72" s="62">
        <f>'5'!E72</f>
        <v>0</v>
      </c>
    </row>
    <row r="73" spans="1:6" hidden="1" x14ac:dyDescent="0.2">
      <c r="A73" s="66" t="s">
        <v>117</v>
      </c>
      <c r="B73" s="161">
        <v>992</v>
      </c>
      <c r="C73" s="129" t="s">
        <v>232</v>
      </c>
      <c r="D73" s="129" t="s">
        <v>133</v>
      </c>
      <c r="E73" s="129" t="s">
        <v>299</v>
      </c>
      <c r="F73" s="62">
        <f>'5'!E73</f>
        <v>0</v>
      </c>
    </row>
    <row r="74" spans="1:6" ht="25.5" hidden="1" x14ac:dyDescent="0.2">
      <c r="A74" s="153" t="s">
        <v>382</v>
      </c>
      <c r="B74" s="217">
        <v>992</v>
      </c>
      <c r="C74" s="128" t="s">
        <v>536</v>
      </c>
      <c r="D74" s="129"/>
      <c r="E74" s="129"/>
      <c r="F74" s="49">
        <f>'5'!E74</f>
        <v>0</v>
      </c>
    </row>
    <row r="75" spans="1:6" ht="25.5" hidden="1" x14ac:dyDescent="0.2">
      <c r="A75" s="151" t="s">
        <v>384</v>
      </c>
      <c r="B75" s="131">
        <v>992</v>
      </c>
      <c r="C75" s="129" t="s">
        <v>536</v>
      </c>
      <c r="D75" s="129" t="s">
        <v>131</v>
      </c>
      <c r="E75" s="129"/>
      <c r="F75" s="62">
        <f>'5'!E75</f>
        <v>0</v>
      </c>
    </row>
    <row r="76" spans="1:6" hidden="1" x14ac:dyDescent="0.2">
      <c r="A76" s="66" t="s">
        <v>117</v>
      </c>
      <c r="B76" s="161">
        <v>992</v>
      </c>
      <c r="C76" s="129" t="s">
        <v>536</v>
      </c>
      <c r="D76" s="129" t="s">
        <v>131</v>
      </c>
      <c r="E76" s="129" t="s">
        <v>299</v>
      </c>
      <c r="F76" s="62">
        <f>'5'!E76</f>
        <v>0</v>
      </c>
    </row>
    <row r="77" spans="1:6" ht="25.5" x14ac:dyDescent="0.2">
      <c r="A77" s="150" t="s">
        <v>317</v>
      </c>
      <c r="B77" s="231">
        <v>992</v>
      </c>
      <c r="C77" s="128" t="s">
        <v>318</v>
      </c>
      <c r="D77" s="129"/>
      <c r="E77" s="129"/>
      <c r="F77" s="49">
        <f>'5'!E77</f>
        <v>958.3</v>
      </c>
    </row>
    <row r="78" spans="1:6" ht="38.25" x14ac:dyDescent="0.2">
      <c r="A78" s="150" t="s">
        <v>214</v>
      </c>
      <c r="B78" s="231">
        <v>992</v>
      </c>
      <c r="C78" s="128" t="s">
        <v>319</v>
      </c>
      <c r="D78" s="129"/>
      <c r="E78" s="129"/>
      <c r="F78" s="49">
        <f>'5'!E78</f>
        <v>958.3</v>
      </c>
    </row>
    <row r="79" spans="1:6" ht="25.5" x14ac:dyDescent="0.2">
      <c r="A79" s="66" t="s">
        <v>339</v>
      </c>
      <c r="B79" s="161">
        <v>992</v>
      </c>
      <c r="C79" s="129" t="s">
        <v>319</v>
      </c>
      <c r="D79" s="129" t="s">
        <v>131</v>
      </c>
      <c r="E79" s="129"/>
      <c r="F79" s="62">
        <f>'5'!E79</f>
        <v>958.3</v>
      </c>
    </row>
    <row r="80" spans="1:6" x14ac:dyDescent="0.2">
      <c r="A80" s="66" t="s">
        <v>117</v>
      </c>
      <c r="B80" s="161">
        <v>992</v>
      </c>
      <c r="C80" s="129" t="s">
        <v>319</v>
      </c>
      <c r="D80" s="129" t="s">
        <v>131</v>
      </c>
      <c r="E80" s="129" t="s">
        <v>299</v>
      </c>
      <c r="F80" s="62">
        <f>'5'!E80</f>
        <v>958.3</v>
      </c>
    </row>
    <row r="81" spans="1:6" hidden="1" x14ac:dyDescent="0.2">
      <c r="A81" s="66" t="s">
        <v>132</v>
      </c>
      <c r="B81" s="161">
        <v>992</v>
      </c>
      <c r="C81" s="129" t="s">
        <v>319</v>
      </c>
      <c r="D81" s="129" t="s">
        <v>133</v>
      </c>
      <c r="E81" s="129"/>
      <c r="F81" s="62">
        <f>'5'!E81</f>
        <v>0</v>
      </c>
    </row>
    <row r="82" spans="1:6" hidden="1" x14ac:dyDescent="0.2">
      <c r="A82" s="66" t="s">
        <v>117</v>
      </c>
      <c r="B82" s="161">
        <v>992</v>
      </c>
      <c r="C82" s="129" t="s">
        <v>319</v>
      </c>
      <c r="D82" s="129" t="s">
        <v>133</v>
      </c>
      <c r="E82" s="129" t="s">
        <v>299</v>
      </c>
      <c r="F82" s="62">
        <f>'5'!E82</f>
        <v>0</v>
      </c>
    </row>
    <row r="83" spans="1:6" ht="25.5" x14ac:dyDescent="0.2">
      <c r="A83" s="162" t="s">
        <v>394</v>
      </c>
      <c r="B83" s="164">
        <v>992</v>
      </c>
      <c r="C83" s="160" t="s">
        <v>233</v>
      </c>
      <c r="D83" s="163"/>
      <c r="E83" s="163"/>
      <c r="F83" s="166">
        <f>'5'!E83</f>
        <v>2552.6000000000004</v>
      </c>
    </row>
    <row r="84" spans="1:6" ht="25.5" x14ac:dyDescent="0.2">
      <c r="A84" s="149" t="s">
        <v>395</v>
      </c>
      <c r="B84" s="136">
        <v>992</v>
      </c>
      <c r="C84" s="136" t="s">
        <v>234</v>
      </c>
      <c r="D84" s="136"/>
      <c r="E84" s="136"/>
      <c r="F84" s="145">
        <f>'5'!E84</f>
        <v>252.4</v>
      </c>
    </row>
    <row r="85" spans="1:6" ht="25.5" x14ac:dyDescent="0.2">
      <c r="A85" s="198" t="s">
        <v>483</v>
      </c>
      <c r="B85" s="231">
        <v>992</v>
      </c>
      <c r="C85" s="128" t="s">
        <v>484</v>
      </c>
      <c r="D85" s="129"/>
      <c r="E85" s="129"/>
      <c r="F85" s="49">
        <f>'5'!E85</f>
        <v>252.4</v>
      </c>
    </row>
    <row r="86" spans="1:6" ht="38.25" x14ac:dyDescent="0.2">
      <c r="A86" s="198" t="s">
        <v>214</v>
      </c>
      <c r="B86" s="231">
        <v>992</v>
      </c>
      <c r="C86" s="128" t="s">
        <v>485</v>
      </c>
      <c r="D86" s="129"/>
      <c r="E86" s="129"/>
      <c r="F86" s="49">
        <f>'5'!E86</f>
        <v>252.4</v>
      </c>
    </row>
    <row r="87" spans="1:6" ht="25.5" x14ac:dyDescent="0.2">
      <c r="A87" s="116" t="s">
        <v>338</v>
      </c>
      <c r="B87" s="161">
        <v>992</v>
      </c>
      <c r="C87" s="129" t="s">
        <v>485</v>
      </c>
      <c r="D87" s="129" t="s">
        <v>131</v>
      </c>
      <c r="E87" s="129"/>
      <c r="F87" s="62">
        <f>'5'!E87</f>
        <v>252.4</v>
      </c>
    </row>
    <row r="88" spans="1:6" x14ac:dyDescent="0.2">
      <c r="A88" s="116" t="s">
        <v>87</v>
      </c>
      <c r="B88" s="161">
        <v>992</v>
      </c>
      <c r="C88" s="129" t="s">
        <v>485</v>
      </c>
      <c r="D88" s="129" t="s">
        <v>131</v>
      </c>
      <c r="E88" s="129" t="s">
        <v>300</v>
      </c>
      <c r="F88" s="62">
        <f>'5'!E88</f>
        <v>252.4</v>
      </c>
    </row>
    <row r="89" spans="1:6" ht="25.5" hidden="1" x14ac:dyDescent="0.2">
      <c r="A89" s="150" t="s">
        <v>154</v>
      </c>
      <c r="B89" s="231">
        <v>992</v>
      </c>
      <c r="C89" s="128" t="s">
        <v>235</v>
      </c>
      <c r="D89" s="129"/>
      <c r="E89" s="129"/>
      <c r="F89" s="49">
        <f>'5'!E89</f>
        <v>0</v>
      </c>
    </row>
    <row r="90" spans="1:6" ht="38.25" hidden="1" x14ac:dyDescent="0.2">
      <c r="A90" s="150" t="s">
        <v>214</v>
      </c>
      <c r="B90" s="231">
        <v>992</v>
      </c>
      <c r="C90" s="128" t="s">
        <v>236</v>
      </c>
      <c r="D90" s="129"/>
      <c r="E90" s="129"/>
      <c r="F90" s="49">
        <f>'5'!E90</f>
        <v>0</v>
      </c>
    </row>
    <row r="91" spans="1:6" ht="25.5" hidden="1" x14ac:dyDescent="0.2">
      <c r="A91" s="66" t="s">
        <v>339</v>
      </c>
      <c r="B91" s="161">
        <v>992</v>
      </c>
      <c r="C91" s="129" t="s">
        <v>236</v>
      </c>
      <c r="D91" s="129" t="s">
        <v>131</v>
      </c>
      <c r="E91" s="129"/>
      <c r="F91" s="62">
        <f>'5'!E91</f>
        <v>0</v>
      </c>
    </row>
    <row r="92" spans="1:6" hidden="1" x14ac:dyDescent="0.2">
      <c r="A92" s="66" t="s">
        <v>87</v>
      </c>
      <c r="B92" s="161">
        <v>992</v>
      </c>
      <c r="C92" s="129" t="s">
        <v>236</v>
      </c>
      <c r="D92" s="129" t="s">
        <v>131</v>
      </c>
      <c r="E92" s="129" t="s">
        <v>300</v>
      </c>
      <c r="F92" s="62">
        <f>'5'!E92</f>
        <v>0</v>
      </c>
    </row>
    <row r="93" spans="1:6" ht="25.5" hidden="1" x14ac:dyDescent="0.2">
      <c r="A93" s="149" t="s">
        <v>396</v>
      </c>
      <c r="B93" s="136">
        <v>992</v>
      </c>
      <c r="C93" s="136" t="s">
        <v>237</v>
      </c>
      <c r="D93" s="136"/>
      <c r="E93" s="136"/>
      <c r="F93" s="145">
        <f>'5'!E93</f>
        <v>0</v>
      </c>
    </row>
    <row r="94" spans="1:6" ht="38.25" hidden="1" x14ac:dyDescent="0.2">
      <c r="A94" s="150" t="s">
        <v>155</v>
      </c>
      <c r="B94" s="231">
        <v>992</v>
      </c>
      <c r="C94" s="128" t="s">
        <v>238</v>
      </c>
      <c r="D94" s="129"/>
      <c r="E94" s="129"/>
      <c r="F94" s="49">
        <f>'5'!E94</f>
        <v>0</v>
      </c>
    </row>
    <row r="95" spans="1:6" ht="38.25" hidden="1" x14ac:dyDescent="0.2">
      <c r="A95" s="150" t="s">
        <v>214</v>
      </c>
      <c r="B95" s="231">
        <v>992</v>
      </c>
      <c r="C95" s="128" t="s">
        <v>239</v>
      </c>
      <c r="D95" s="129"/>
      <c r="E95" s="129"/>
      <c r="F95" s="49">
        <f>'5'!E95</f>
        <v>0</v>
      </c>
    </row>
    <row r="96" spans="1:6" ht="25.5" hidden="1" x14ac:dyDescent="0.2">
      <c r="A96" s="66" t="s">
        <v>339</v>
      </c>
      <c r="B96" s="161">
        <v>992</v>
      </c>
      <c r="C96" s="129" t="s">
        <v>239</v>
      </c>
      <c r="D96" s="129" t="s">
        <v>131</v>
      </c>
      <c r="E96" s="129"/>
      <c r="F96" s="62">
        <f>'5'!E96</f>
        <v>0</v>
      </c>
    </row>
    <row r="97" spans="1:6" hidden="1" x14ac:dyDescent="0.2">
      <c r="A97" s="66" t="s">
        <v>87</v>
      </c>
      <c r="B97" s="161">
        <v>992</v>
      </c>
      <c r="C97" s="129" t="s">
        <v>239</v>
      </c>
      <c r="D97" s="129" t="s">
        <v>131</v>
      </c>
      <c r="E97" s="129" t="s">
        <v>300</v>
      </c>
      <c r="F97" s="62">
        <f>'5'!E97</f>
        <v>0</v>
      </c>
    </row>
    <row r="98" spans="1:6" x14ac:dyDescent="0.2">
      <c r="A98" s="149" t="s">
        <v>397</v>
      </c>
      <c r="B98" s="136">
        <v>992</v>
      </c>
      <c r="C98" s="136" t="s">
        <v>240</v>
      </c>
      <c r="D98" s="136"/>
      <c r="E98" s="136"/>
      <c r="F98" s="145">
        <f>'5'!E98</f>
        <v>2300.2000000000003</v>
      </c>
    </row>
    <row r="99" spans="1:6" ht="25.5" x14ac:dyDescent="0.2">
      <c r="A99" s="150" t="s">
        <v>156</v>
      </c>
      <c r="B99" s="231">
        <v>992</v>
      </c>
      <c r="C99" s="134" t="s">
        <v>241</v>
      </c>
      <c r="D99" s="128"/>
      <c r="E99" s="128"/>
      <c r="F99" s="49">
        <f>'5'!E99</f>
        <v>2300.2000000000003</v>
      </c>
    </row>
    <row r="100" spans="1:6" ht="38.25" x14ac:dyDescent="0.2">
      <c r="A100" s="150" t="s">
        <v>466</v>
      </c>
      <c r="B100" s="231">
        <v>992</v>
      </c>
      <c r="C100" s="134" t="s">
        <v>242</v>
      </c>
      <c r="D100" s="128"/>
      <c r="E100" s="128"/>
      <c r="F100" s="49">
        <f>'5'!E100</f>
        <v>559.1</v>
      </c>
    </row>
    <row r="101" spans="1:6" ht="25.5" x14ac:dyDescent="0.2">
      <c r="A101" s="66" t="s">
        <v>339</v>
      </c>
      <c r="B101" s="161">
        <v>992</v>
      </c>
      <c r="C101" s="135" t="s">
        <v>242</v>
      </c>
      <c r="D101" s="129" t="s">
        <v>131</v>
      </c>
      <c r="E101" s="129"/>
      <c r="F101" s="62">
        <f>'5'!E101</f>
        <v>559.1</v>
      </c>
    </row>
    <row r="102" spans="1:6" x14ac:dyDescent="0.2">
      <c r="A102" s="66" t="s">
        <v>176</v>
      </c>
      <c r="B102" s="161">
        <v>992</v>
      </c>
      <c r="C102" s="135" t="s">
        <v>242</v>
      </c>
      <c r="D102" s="129" t="s">
        <v>131</v>
      </c>
      <c r="E102" s="129" t="s">
        <v>301</v>
      </c>
      <c r="F102" s="62">
        <f>'5'!E102</f>
        <v>559.1</v>
      </c>
    </row>
    <row r="103" spans="1:6" hidden="1" x14ac:dyDescent="0.2">
      <c r="A103" s="66" t="s">
        <v>132</v>
      </c>
      <c r="B103" s="161">
        <v>992</v>
      </c>
      <c r="C103" s="135" t="s">
        <v>242</v>
      </c>
      <c r="D103" s="129" t="s">
        <v>133</v>
      </c>
      <c r="E103" s="129"/>
      <c r="F103" s="62">
        <f>'5'!E103</f>
        <v>0</v>
      </c>
    </row>
    <row r="104" spans="1:6" hidden="1" x14ac:dyDescent="0.2">
      <c r="A104" s="66" t="s">
        <v>176</v>
      </c>
      <c r="B104" s="161">
        <v>992</v>
      </c>
      <c r="C104" s="135" t="s">
        <v>242</v>
      </c>
      <c r="D104" s="129" t="s">
        <v>133</v>
      </c>
      <c r="E104" s="129" t="s">
        <v>301</v>
      </c>
      <c r="F104" s="62">
        <f>'5'!E104</f>
        <v>0</v>
      </c>
    </row>
    <row r="105" spans="1:6" hidden="1" x14ac:dyDescent="0.2">
      <c r="A105" s="150" t="s">
        <v>537</v>
      </c>
      <c r="B105" s="231">
        <v>992</v>
      </c>
      <c r="C105" s="134" t="s">
        <v>538</v>
      </c>
      <c r="D105" s="128"/>
      <c r="E105" s="128"/>
      <c r="F105" s="49">
        <f>'5'!E105</f>
        <v>0</v>
      </c>
    </row>
    <row r="106" spans="1:6" ht="25.5" hidden="1" x14ac:dyDescent="0.2">
      <c r="A106" s="66" t="s">
        <v>339</v>
      </c>
      <c r="B106" s="161">
        <v>992</v>
      </c>
      <c r="C106" s="135" t="s">
        <v>538</v>
      </c>
      <c r="D106" s="129" t="s">
        <v>131</v>
      </c>
      <c r="E106" s="129"/>
      <c r="F106" s="62">
        <f>'5'!E106</f>
        <v>0</v>
      </c>
    </row>
    <row r="107" spans="1:6" hidden="1" x14ac:dyDescent="0.2">
      <c r="A107" s="66" t="s">
        <v>176</v>
      </c>
      <c r="B107" s="161">
        <v>992</v>
      </c>
      <c r="C107" s="135" t="s">
        <v>538</v>
      </c>
      <c r="D107" s="129" t="s">
        <v>131</v>
      </c>
      <c r="E107" s="129" t="s">
        <v>301</v>
      </c>
      <c r="F107" s="62">
        <f>'5'!E107</f>
        <v>0</v>
      </c>
    </row>
    <row r="108" spans="1:6" ht="25.5" x14ac:dyDescent="0.2">
      <c r="A108" s="150" t="s">
        <v>157</v>
      </c>
      <c r="B108" s="231">
        <v>992</v>
      </c>
      <c r="C108" s="134" t="s">
        <v>243</v>
      </c>
      <c r="D108" s="128"/>
      <c r="E108" s="128"/>
      <c r="F108" s="49">
        <f>'5'!E108</f>
        <v>83.2</v>
      </c>
    </row>
    <row r="109" spans="1:6" ht="25.5" x14ac:dyDescent="0.2">
      <c r="A109" s="66" t="s">
        <v>339</v>
      </c>
      <c r="B109" s="161">
        <v>992</v>
      </c>
      <c r="C109" s="135" t="s">
        <v>243</v>
      </c>
      <c r="D109" s="129" t="s">
        <v>131</v>
      </c>
      <c r="E109" s="129"/>
      <c r="F109" s="62">
        <f>'5'!E109</f>
        <v>83.2</v>
      </c>
    </row>
    <row r="110" spans="1:6" x14ac:dyDescent="0.2">
      <c r="A110" s="66" t="s">
        <v>176</v>
      </c>
      <c r="B110" s="161">
        <v>992</v>
      </c>
      <c r="C110" s="135" t="s">
        <v>243</v>
      </c>
      <c r="D110" s="129" t="s">
        <v>131</v>
      </c>
      <c r="E110" s="129" t="s">
        <v>301</v>
      </c>
      <c r="F110" s="62">
        <f>'5'!E110</f>
        <v>83.2</v>
      </c>
    </row>
    <row r="111" spans="1:6" hidden="1" x14ac:dyDescent="0.2">
      <c r="A111" s="66" t="s">
        <v>132</v>
      </c>
      <c r="B111" s="161">
        <v>992</v>
      </c>
      <c r="C111" s="135" t="s">
        <v>243</v>
      </c>
      <c r="D111" s="129" t="s">
        <v>133</v>
      </c>
      <c r="E111" s="129"/>
      <c r="F111" s="62">
        <f>'5'!E111</f>
        <v>0</v>
      </c>
    </row>
    <row r="112" spans="1:6" hidden="1" x14ac:dyDescent="0.2">
      <c r="A112" s="66" t="s">
        <v>176</v>
      </c>
      <c r="B112" s="161">
        <v>992</v>
      </c>
      <c r="C112" s="135" t="s">
        <v>243</v>
      </c>
      <c r="D112" s="129" t="s">
        <v>133</v>
      </c>
      <c r="E112" s="129" t="s">
        <v>301</v>
      </c>
      <c r="F112" s="62">
        <f>'5'!E112</f>
        <v>0</v>
      </c>
    </row>
    <row r="113" spans="1:6" ht="25.5" x14ac:dyDescent="0.2">
      <c r="A113" s="150" t="s">
        <v>158</v>
      </c>
      <c r="B113" s="231">
        <v>992</v>
      </c>
      <c r="C113" s="134" t="s">
        <v>244</v>
      </c>
      <c r="D113" s="128"/>
      <c r="E113" s="128"/>
      <c r="F113" s="49">
        <f>'5'!E113</f>
        <v>41.7</v>
      </c>
    </row>
    <row r="114" spans="1:6" ht="25.5" x14ac:dyDescent="0.2">
      <c r="A114" s="66" t="s">
        <v>339</v>
      </c>
      <c r="B114" s="161">
        <v>992</v>
      </c>
      <c r="C114" s="135" t="s">
        <v>244</v>
      </c>
      <c r="D114" s="129" t="s">
        <v>131</v>
      </c>
      <c r="E114" s="129"/>
      <c r="F114" s="62">
        <f>'5'!E114</f>
        <v>41.7</v>
      </c>
    </row>
    <row r="115" spans="1:6" x14ac:dyDescent="0.2">
      <c r="A115" s="66" t="s">
        <v>176</v>
      </c>
      <c r="B115" s="161">
        <v>992</v>
      </c>
      <c r="C115" s="135" t="s">
        <v>244</v>
      </c>
      <c r="D115" s="129" t="s">
        <v>131</v>
      </c>
      <c r="E115" s="129" t="s">
        <v>301</v>
      </c>
      <c r="F115" s="62">
        <f>'5'!E115</f>
        <v>41.7</v>
      </c>
    </row>
    <row r="116" spans="1:6" x14ac:dyDescent="0.2">
      <c r="A116" s="150" t="s">
        <v>159</v>
      </c>
      <c r="B116" s="231">
        <v>992</v>
      </c>
      <c r="C116" s="134" t="s">
        <v>245</v>
      </c>
      <c r="D116" s="128"/>
      <c r="E116" s="128"/>
      <c r="F116" s="49">
        <f>'5'!E116</f>
        <v>630.20000000000005</v>
      </c>
    </row>
    <row r="117" spans="1:6" ht="25.5" x14ac:dyDescent="0.2">
      <c r="A117" s="66" t="s">
        <v>339</v>
      </c>
      <c r="B117" s="161">
        <v>992</v>
      </c>
      <c r="C117" s="135" t="s">
        <v>245</v>
      </c>
      <c r="D117" s="129" t="s">
        <v>131</v>
      </c>
      <c r="E117" s="129"/>
      <c r="F117" s="62">
        <f>'5'!E117</f>
        <v>630.20000000000005</v>
      </c>
    </row>
    <row r="118" spans="1:6" x14ac:dyDescent="0.2">
      <c r="A118" s="154" t="s">
        <v>176</v>
      </c>
      <c r="B118" s="223">
        <v>992</v>
      </c>
      <c r="C118" s="135" t="s">
        <v>245</v>
      </c>
      <c r="D118" s="129" t="s">
        <v>131</v>
      </c>
      <c r="E118" s="129" t="s">
        <v>301</v>
      </c>
      <c r="F118" s="62">
        <f>'5'!E118</f>
        <v>630.20000000000005</v>
      </c>
    </row>
    <row r="119" spans="1:6" hidden="1" x14ac:dyDescent="0.2">
      <c r="A119" s="66" t="s">
        <v>132</v>
      </c>
      <c r="B119" s="161">
        <v>992</v>
      </c>
      <c r="C119" s="135" t="s">
        <v>245</v>
      </c>
      <c r="D119" s="129" t="s">
        <v>133</v>
      </c>
      <c r="E119" s="129"/>
      <c r="F119" s="62">
        <f>'5'!E119</f>
        <v>0</v>
      </c>
    </row>
    <row r="120" spans="1:6" hidden="1" x14ac:dyDescent="0.2">
      <c r="A120" s="154" t="s">
        <v>176</v>
      </c>
      <c r="B120" s="223">
        <v>992</v>
      </c>
      <c r="C120" s="135" t="s">
        <v>245</v>
      </c>
      <c r="D120" s="129" t="s">
        <v>133</v>
      </c>
      <c r="E120" s="129" t="s">
        <v>301</v>
      </c>
      <c r="F120" s="62">
        <f>'5'!E120</f>
        <v>0</v>
      </c>
    </row>
    <row r="121" spans="1:6" ht="25.5" x14ac:dyDescent="0.2">
      <c r="A121" s="153" t="s">
        <v>382</v>
      </c>
      <c r="B121" s="217">
        <v>992</v>
      </c>
      <c r="C121" s="138" t="s">
        <v>383</v>
      </c>
      <c r="D121" s="133"/>
      <c r="E121" s="133"/>
      <c r="F121" s="146">
        <f>'5'!E121</f>
        <v>986</v>
      </c>
    </row>
    <row r="122" spans="1:6" ht="25.5" x14ac:dyDescent="0.2">
      <c r="A122" s="151" t="s">
        <v>384</v>
      </c>
      <c r="B122" s="131">
        <v>992</v>
      </c>
      <c r="C122" s="139" t="s">
        <v>383</v>
      </c>
      <c r="D122" s="130" t="s">
        <v>131</v>
      </c>
      <c r="E122" s="130"/>
      <c r="F122" s="147">
        <f>'5'!E122</f>
        <v>986</v>
      </c>
    </row>
    <row r="123" spans="1:6" x14ac:dyDescent="0.2">
      <c r="A123" s="151" t="s">
        <v>385</v>
      </c>
      <c r="B123" s="131">
        <v>992</v>
      </c>
      <c r="C123" s="139" t="s">
        <v>383</v>
      </c>
      <c r="D123" s="130" t="s">
        <v>131</v>
      </c>
      <c r="E123" s="130" t="s">
        <v>301</v>
      </c>
      <c r="F123" s="147">
        <f>'5'!E123</f>
        <v>986</v>
      </c>
    </row>
    <row r="124" spans="1:6" ht="25.5" hidden="1" x14ac:dyDescent="0.2">
      <c r="A124" s="150" t="s">
        <v>491</v>
      </c>
      <c r="B124" s="231">
        <v>992</v>
      </c>
      <c r="C124" s="138" t="s">
        <v>492</v>
      </c>
      <c r="D124" s="133"/>
      <c r="E124" s="133"/>
      <c r="F124" s="219">
        <f>'5'!E124</f>
        <v>0</v>
      </c>
    </row>
    <row r="125" spans="1:6" ht="25.5" hidden="1" x14ac:dyDescent="0.2">
      <c r="A125" s="151" t="s">
        <v>384</v>
      </c>
      <c r="B125" s="131">
        <v>992</v>
      </c>
      <c r="C125" s="139" t="s">
        <v>492</v>
      </c>
      <c r="D125" s="130" t="s">
        <v>131</v>
      </c>
      <c r="E125" s="130"/>
      <c r="F125" s="220">
        <f>'5'!E125</f>
        <v>0</v>
      </c>
    </row>
    <row r="126" spans="1:6" hidden="1" x14ac:dyDescent="0.2">
      <c r="A126" s="151" t="s">
        <v>385</v>
      </c>
      <c r="B126" s="131">
        <v>992</v>
      </c>
      <c r="C126" s="139" t="s">
        <v>492</v>
      </c>
      <c r="D126" s="130" t="s">
        <v>131</v>
      </c>
      <c r="E126" s="130" t="s">
        <v>301</v>
      </c>
      <c r="F126" s="220">
        <f>'5'!E126</f>
        <v>0</v>
      </c>
    </row>
    <row r="127" spans="1:6" ht="25.5" hidden="1" x14ac:dyDescent="0.2">
      <c r="A127" s="235" t="s">
        <v>539</v>
      </c>
      <c r="B127" s="136">
        <v>992</v>
      </c>
      <c r="C127" s="236" t="s">
        <v>540</v>
      </c>
      <c r="D127" s="235"/>
      <c r="E127" s="235"/>
      <c r="F127" s="141">
        <f>'5'!E127</f>
        <v>0</v>
      </c>
    </row>
    <row r="128" spans="1:6" ht="51" hidden="1" x14ac:dyDescent="0.2">
      <c r="A128" s="198" t="s">
        <v>541</v>
      </c>
      <c r="B128" s="231">
        <v>992</v>
      </c>
      <c r="C128" s="138" t="s">
        <v>542</v>
      </c>
      <c r="D128" s="129"/>
      <c r="E128" s="129"/>
      <c r="F128" s="144">
        <f>'5'!E128</f>
        <v>0</v>
      </c>
    </row>
    <row r="129" spans="1:6" ht="51" hidden="1" x14ac:dyDescent="0.2">
      <c r="A129" s="198" t="s">
        <v>543</v>
      </c>
      <c r="B129" s="231">
        <v>992</v>
      </c>
      <c r="C129" s="138" t="s">
        <v>544</v>
      </c>
      <c r="D129" s="129"/>
      <c r="E129" s="129"/>
      <c r="F129" s="144">
        <f>'5'!E129</f>
        <v>0</v>
      </c>
    </row>
    <row r="130" spans="1:6" hidden="1" x14ac:dyDescent="0.2">
      <c r="A130" s="116" t="s">
        <v>132</v>
      </c>
      <c r="B130" s="161">
        <v>992</v>
      </c>
      <c r="C130" s="139" t="s">
        <v>544</v>
      </c>
      <c r="D130" s="129" t="s">
        <v>133</v>
      </c>
      <c r="E130" s="129"/>
      <c r="F130" s="144">
        <f>'5'!E130</f>
        <v>0</v>
      </c>
    </row>
    <row r="131" spans="1:6" hidden="1" x14ac:dyDescent="0.2">
      <c r="A131" s="116" t="s">
        <v>87</v>
      </c>
      <c r="B131" s="161">
        <v>992</v>
      </c>
      <c r="C131" s="139" t="s">
        <v>544</v>
      </c>
      <c r="D131" s="129" t="s">
        <v>133</v>
      </c>
      <c r="E131" s="129" t="s">
        <v>300</v>
      </c>
      <c r="F131" s="144">
        <f>'5'!E131</f>
        <v>0</v>
      </c>
    </row>
    <row r="132" spans="1:6" x14ac:dyDescent="0.2">
      <c r="A132" s="162" t="s">
        <v>398</v>
      </c>
      <c r="B132" s="164">
        <v>992</v>
      </c>
      <c r="C132" s="160" t="s">
        <v>246</v>
      </c>
      <c r="D132" s="163"/>
      <c r="E132" s="163"/>
      <c r="F132" s="166">
        <f>'5'!E132</f>
        <v>8792.1</v>
      </c>
    </row>
    <row r="133" spans="1:6" x14ac:dyDescent="0.2">
      <c r="A133" s="149" t="s">
        <v>399</v>
      </c>
      <c r="B133" s="136">
        <v>992</v>
      </c>
      <c r="C133" s="136" t="s">
        <v>247</v>
      </c>
      <c r="D133" s="136"/>
      <c r="E133" s="136"/>
      <c r="F133" s="145">
        <f>'5'!E133</f>
        <v>2256.4</v>
      </c>
    </row>
    <row r="134" spans="1:6" ht="38.25" x14ac:dyDescent="0.2">
      <c r="A134" s="140" t="s">
        <v>160</v>
      </c>
      <c r="B134" s="224">
        <v>992</v>
      </c>
      <c r="C134" s="134" t="s">
        <v>248</v>
      </c>
      <c r="D134" s="128"/>
      <c r="E134" s="128"/>
      <c r="F134" s="49">
        <f>'5'!E134</f>
        <v>2256.4</v>
      </c>
    </row>
    <row r="135" spans="1:6" ht="38.25" x14ac:dyDescent="0.2">
      <c r="A135" s="150" t="s">
        <v>214</v>
      </c>
      <c r="B135" s="231">
        <v>992</v>
      </c>
      <c r="C135" s="134" t="s">
        <v>249</v>
      </c>
      <c r="D135" s="128"/>
      <c r="E135" s="128"/>
      <c r="F135" s="49">
        <f>'5'!E135</f>
        <v>2256.4</v>
      </c>
    </row>
    <row r="136" spans="1:6" ht="51" x14ac:dyDescent="0.2">
      <c r="A136" s="154" t="s">
        <v>145</v>
      </c>
      <c r="B136" s="223">
        <v>992</v>
      </c>
      <c r="C136" s="135" t="s">
        <v>249</v>
      </c>
      <c r="D136" s="129" t="s">
        <v>130</v>
      </c>
      <c r="E136" s="129"/>
      <c r="F136" s="62">
        <f>'5'!E136</f>
        <v>1932</v>
      </c>
    </row>
    <row r="137" spans="1:6" x14ac:dyDescent="0.2">
      <c r="A137" s="154" t="s">
        <v>88</v>
      </c>
      <c r="B137" s="223" t="s">
        <v>45</v>
      </c>
      <c r="C137" s="135" t="s">
        <v>249</v>
      </c>
      <c r="D137" s="129" t="s">
        <v>130</v>
      </c>
      <c r="E137" s="129" t="s">
        <v>302</v>
      </c>
      <c r="F137" s="62">
        <f>'5'!E137</f>
        <v>1932</v>
      </c>
    </row>
    <row r="138" spans="1:6" ht="25.5" x14ac:dyDescent="0.2">
      <c r="A138" s="66" t="s">
        <v>339</v>
      </c>
      <c r="B138" s="161" t="s">
        <v>45</v>
      </c>
      <c r="C138" s="135" t="s">
        <v>249</v>
      </c>
      <c r="D138" s="129" t="s">
        <v>131</v>
      </c>
      <c r="E138" s="129"/>
      <c r="F138" s="62">
        <f>'5'!E138</f>
        <v>324.39999999999998</v>
      </c>
    </row>
    <row r="139" spans="1:6" x14ac:dyDescent="0.2">
      <c r="A139" s="66" t="s">
        <v>88</v>
      </c>
      <c r="B139" s="161" t="s">
        <v>45</v>
      </c>
      <c r="C139" s="135" t="s">
        <v>249</v>
      </c>
      <c r="D139" s="129" t="s">
        <v>131</v>
      </c>
      <c r="E139" s="129" t="s">
        <v>302</v>
      </c>
      <c r="F139" s="62">
        <f>'5'!E139</f>
        <v>324.39999999999998</v>
      </c>
    </row>
    <row r="140" spans="1:6" hidden="1" x14ac:dyDescent="0.2">
      <c r="A140" s="66" t="s">
        <v>132</v>
      </c>
      <c r="B140" s="161">
        <v>992</v>
      </c>
      <c r="C140" s="135" t="s">
        <v>249</v>
      </c>
      <c r="D140" s="129" t="s">
        <v>133</v>
      </c>
      <c r="E140" s="129"/>
      <c r="F140" s="62">
        <f>'5'!E140</f>
        <v>0</v>
      </c>
    </row>
    <row r="141" spans="1:6" hidden="1" x14ac:dyDescent="0.2">
      <c r="A141" s="66" t="s">
        <v>88</v>
      </c>
      <c r="B141" s="161">
        <v>992</v>
      </c>
      <c r="C141" s="135" t="s">
        <v>249</v>
      </c>
      <c r="D141" s="129" t="s">
        <v>133</v>
      </c>
      <c r="E141" s="129" t="s">
        <v>302</v>
      </c>
      <c r="F141" s="62">
        <f>'5'!E141</f>
        <v>0</v>
      </c>
    </row>
    <row r="142" spans="1:6" ht="25.5" hidden="1" x14ac:dyDescent="0.2">
      <c r="A142" s="153" t="s">
        <v>382</v>
      </c>
      <c r="B142" s="217">
        <v>992</v>
      </c>
      <c r="C142" s="138" t="s">
        <v>448</v>
      </c>
      <c r="D142" s="133"/>
      <c r="E142" s="133"/>
      <c r="F142" s="146">
        <f>'5'!E142</f>
        <v>0</v>
      </c>
    </row>
    <row r="143" spans="1:6" ht="25.5" hidden="1" x14ac:dyDescent="0.2">
      <c r="A143" s="151" t="s">
        <v>384</v>
      </c>
      <c r="B143" s="131">
        <v>992</v>
      </c>
      <c r="C143" s="139" t="s">
        <v>448</v>
      </c>
      <c r="D143" s="130" t="s">
        <v>131</v>
      </c>
      <c r="E143" s="130"/>
      <c r="F143" s="147">
        <f>'5'!E143</f>
        <v>0</v>
      </c>
    </row>
    <row r="144" spans="1:6" hidden="1" x14ac:dyDescent="0.2">
      <c r="A144" s="151" t="s">
        <v>88</v>
      </c>
      <c r="B144" s="131">
        <v>992</v>
      </c>
      <c r="C144" s="139" t="s">
        <v>448</v>
      </c>
      <c r="D144" s="130" t="s">
        <v>131</v>
      </c>
      <c r="E144" s="130" t="s">
        <v>302</v>
      </c>
      <c r="F144" s="147">
        <f>'5'!E144</f>
        <v>0</v>
      </c>
    </row>
    <row r="145" spans="1:7" x14ac:dyDescent="0.2">
      <c r="A145" s="149" t="s">
        <v>400</v>
      </c>
      <c r="B145" s="136">
        <v>992</v>
      </c>
      <c r="C145" s="136" t="s">
        <v>250</v>
      </c>
      <c r="D145" s="136"/>
      <c r="E145" s="136"/>
      <c r="F145" s="145">
        <f>'5'!E145</f>
        <v>6535.7</v>
      </c>
    </row>
    <row r="146" spans="1:7" ht="38.25" x14ac:dyDescent="0.2">
      <c r="A146" s="140" t="s">
        <v>161</v>
      </c>
      <c r="B146" s="224">
        <v>992</v>
      </c>
      <c r="C146" s="134" t="s">
        <v>251</v>
      </c>
      <c r="D146" s="128"/>
      <c r="E146" s="128"/>
      <c r="F146" s="49">
        <f>'5'!E146</f>
        <v>6535.7</v>
      </c>
    </row>
    <row r="147" spans="1:7" ht="38.25" x14ac:dyDescent="0.2">
      <c r="A147" s="150" t="s">
        <v>214</v>
      </c>
      <c r="B147" s="231">
        <v>992</v>
      </c>
      <c r="C147" s="134" t="s">
        <v>252</v>
      </c>
      <c r="D147" s="128"/>
      <c r="E147" s="128"/>
      <c r="F147" s="49">
        <f>'5'!E147</f>
        <v>6535.7</v>
      </c>
    </row>
    <row r="148" spans="1:7" ht="51" x14ac:dyDescent="0.2">
      <c r="A148" s="154" t="s">
        <v>145</v>
      </c>
      <c r="B148" s="223">
        <v>992</v>
      </c>
      <c r="C148" s="135" t="s">
        <v>252</v>
      </c>
      <c r="D148" s="129" t="s">
        <v>130</v>
      </c>
      <c r="E148" s="129"/>
      <c r="F148" s="62">
        <f>'5'!E148</f>
        <v>3476</v>
      </c>
      <c r="G148" s="30"/>
    </row>
    <row r="149" spans="1:7" x14ac:dyDescent="0.2">
      <c r="A149" s="66" t="s">
        <v>88</v>
      </c>
      <c r="B149" s="161">
        <v>992</v>
      </c>
      <c r="C149" s="135" t="s">
        <v>252</v>
      </c>
      <c r="D149" s="129" t="s">
        <v>130</v>
      </c>
      <c r="E149" s="129" t="s">
        <v>302</v>
      </c>
      <c r="F149" s="62">
        <f>'5'!E149</f>
        <v>3476</v>
      </c>
    </row>
    <row r="150" spans="1:7" ht="25.5" x14ac:dyDescent="0.2">
      <c r="A150" s="66" t="s">
        <v>339</v>
      </c>
      <c r="B150" s="161">
        <v>992</v>
      </c>
      <c r="C150" s="135" t="s">
        <v>252</v>
      </c>
      <c r="D150" s="129" t="s">
        <v>131</v>
      </c>
      <c r="E150" s="129"/>
      <c r="F150" s="62">
        <f>'5'!E150</f>
        <v>3058.7</v>
      </c>
    </row>
    <row r="151" spans="1:7" x14ac:dyDescent="0.2">
      <c r="A151" s="66" t="s">
        <v>88</v>
      </c>
      <c r="B151" s="161">
        <v>992</v>
      </c>
      <c r="C151" s="135" t="s">
        <v>252</v>
      </c>
      <c r="D151" s="129" t="s">
        <v>131</v>
      </c>
      <c r="E151" s="129" t="s">
        <v>302</v>
      </c>
      <c r="F151" s="62">
        <f>'5'!E151</f>
        <v>3058.7</v>
      </c>
    </row>
    <row r="152" spans="1:7" x14ac:dyDescent="0.2">
      <c r="A152" s="154" t="s">
        <v>132</v>
      </c>
      <c r="B152" s="223">
        <v>992</v>
      </c>
      <c r="C152" s="135" t="s">
        <v>252</v>
      </c>
      <c r="D152" s="129" t="s">
        <v>133</v>
      </c>
      <c r="E152" s="129"/>
      <c r="F152" s="62">
        <f>'5'!E152</f>
        <v>1</v>
      </c>
    </row>
    <row r="153" spans="1:7" x14ac:dyDescent="0.2">
      <c r="A153" s="154" t="s">
        <v>88</v>
      </c>
      <c r="B153" s="223">
        <v>992</v>
      </c>
      <c r="C153" s="135" t="s">
        <v>252</v>
      </c>
      <c r="D153" s="129" t="s">
        <v>133</v>
      </c>
      <c r="E153" s="129" t="s">
        <v>302</v>
      </c>
      <c r="F153" s="62">
        <f>'5'!E153</f>
        <v>1</v>
      </c>
    </row>
    <row r="154" spans="1:7" ht="51" hidden="1" x14ac:dyDescent="0.2">
      <c r="A154" s="153" t="s">
        <v>551</v>
      </c>
      <c r="B154" s="217">
        <v>992</v>
      </c>
      <c r="C154" s="138" t="s">
        <v>552</v>
      </c>
      <c r="D154" s="133"/>
      <c r="E154" s="133"/>
      <c r="F154" s="49">
        <f>'5'!E154</f>
        <v>0</v>
      </c>
    </row>
    <row r="155" spans="1:7" ht="25.5" hidden="1" x14ac:dyDescent="0.2">
      <c r="A155" s="151" t="s">
        <v>384</v>
      </c>
      <c r="B155" s="131">
        <v>992</v>
      </c>
      <c r="C155" s="139" t="s">
        <v>552</v>
      </c>
      <c r="D155" s="130" t="s">
        <v>131</v>
      </c>
      <c r="E155" s="130"/>
      <c r="F155" s="62">
        <f>'5'!E155</f>
        <v>0</v>
      </c>
    </row>
    <row r="156" spans="1:7" hidden="1" x14ac:dyDescent="0.2">
      <c r="A156" s="151" t="s">
        <v>88</v>
      </c>
      <c r="B156" s="131">
        <v>992</v>
      </c>
      <c r="C156" s="139" t="s">
        <v>552</v>
      </c>
      <c r="D156" s="130" t="s">
        <v>131</v>
      </c>
      <c r="E156" s="130" t="s">
        <v>302</v>
      </c>
      <c r="F156" s="62">
        <f>'5'!E156</f>
        <v>0</v>
      </c>
    </row>
    <row r="157" spans="1:7" hidden="1" x14ac:dyDescent="0.2">
      <c r="A157" s="153" t="s">
        <v>404</v>
      </c>
      <c r="B157" s="217">
        <v>992</v>
      </c>
      <c r="C157" s="134" t="s">
        <v>420</v>
      </c>
      <c r="D157" s="129"/>
      <c r="E157" s="129"/>
      <c r="F157" s="49">
        <f>'5'!E157</f>
        <v>0</v>
      </c>
    </row>
    <row r="158" spans="1:7" ht="25.5" hidden="1" x14ac:dyDescent="0.2">
      <c r="A158" s="66" t="s">
        <v>339</v>
      </c>
      <c r="B158" s="161">
        <v>992</v>
      </c>
      <c r="C158" s="135" t="s">
        <v>420</v>
      </c>
      <c r="D158" s="129" t="s">
        <v>131</v>
      </c>
      <c r="E158" s="129"/>
      <c r="F158" s="62">
        <f>'5'!E158</f>
        <v>0</v>
      </c>
    </row>
    <row r="159" spans="1:7" hidden="1" x14ac:dyDescent="0.2">
      <c r="A159" s="66" t="s">
        <v>88</v>
      </c>
      <c r="B159" s="161">
        <v>992</v>
      </c>
      <c r="C159" s="135" t="s">
        <v>420</v>
      </c>
      <c r="D159" s="129" t="s">
        <v>131</v>
      </c>
      <c r="E159" s="129" t="s">
        <v>302</v>
      </c>
      <c r="F159" s="62">
        <f>'5'!E159</f>
        <v>0</v>
      </c>
    </row>
    <row r="160" spans="1:7" ht="25.5" hidden="1" x14ac:dyDescent="0.2">
      <c r="A160" s="153" t="s">
        <v>382</v>
      </c>
      <c r="B160" s="217">
        <v>992</v>
      </c>
      <c r="C160" s="138" t="s">
        <v>424</v>
      </c>
      <c r="D160" s="133"/>
      <c r="E160" s="133"/>
      <c r="F160" s="146">
        <f>'5'!E160</f>
        <v>0</v>
      </c>
    </row>
    <row r="161" spans="1:6" ht="25.5" hidden="1" x14ac:dyDescent="0.2">
      <c r="A161" s="151" t="s">
        <v>384</v>
      </c>
      <c r="B161" s="131">
        <v>992</v>
      </c>
      <c r="C161" s="139" t="s">
        <v>424</v>
      </c>
      <c r="D161" s="130" t="s">
        <v>131</v>
      </c>
      <c r="E161" s="130"/>
      <c r="F161" s="147">
        <f>'5'!E161</f>
        <v>0</v>
      </c>
    </row>
    <row r="162" spans="1:6" hidden="1" x14ac:dyDescent="0.2">
      <c r="A162" s="151" t="s">
        <v>88</v>
      </c>
      <c r="B162" s="131">
        <v>992</v>
      </c>
      <c r="C162" s="139" t="s">
        <v>424</v>
      </c>
      <c r="D162" s="130" t="s">
        <v>131</v>
      </c>
      <c r="E162" s="130" t="s">
        <v>302</v>
      </c>
      <c r="F162" s="147">
        <f>'5'!E162</f>
        <v>0</v>
      </c>
    </row>
    <row r="163" spans="1:6" hidden="1" x14ac:dyDescent="0.2">
      <c r="A163" s="237" t="s">
        <v>545</v>
      </c>
      <c r="B163" s="244">
        <v>992</v>
      </c>
      <c r="C163" s="238" t="s">
        <v>546</v>
      </c>
      <c r="D163" s="239"/>
      <c r="E163" s="239"/>
      <c r="F163" s="240">
        <f>'5'!E163</f>
        <v>0</v>
      </c>
    </row>
    <row r="164" spans="1:6" ht="38.25" hidden="1" x14ac:dyDescent="0.2">
      <c r="A164" s="241" t="s">
        <v>547</v>
      </c>
      <c r="B164" s="245">
        <v>992</v>
      </c>
      <c r="C164" s="238" t="s">
        <v>548</v>
      </c>
      <c r="D164" s="238"/>
      <c r="E164" s="238"/>
      <c r="F164" s="240">
        <f>'5'!E164</f>
        <v>0</v>
      </c>
    </row>
    <row r="165" spans="1:6" ht="25.5" hidden="1" x14ac:dyDescent="0.2">
      <c r="A165" s="242" t="s">
        <v>549</v>
      </c>
      <c r="B165" s="246">
        <v>992</v>
      </c>
      <c r="C165" s="239" t="s">
        <v>548</v>
      </c>
      <c r="D165" s="239" t="s">
        <v>550</v>
      </c>
      <c r="E165" s="239"/>
      <c r="F165" s="243">
        <f>'5'!E165</f>
        <v>0</v>
      </c>
    </row>
    <row r="166" spans="1:6" hidden="1" x14ac:dyDescent="0.2">
      <c r="A166" s="242" t="s">
        <v>88</v>
      </c>
      <c r="B166" s="246">
        <v>992</v>
      </c>
      <c r="C166" s="239" t="s">
        <v>548</v>
      </c>
      <c r="D166" s="239" t="s">
        <v>550</v>
      </c>
      <c r="E166" s="239" t="s">
        <v>302</v>
      </c>
      <c r="F166" s="243">
        <f>'5'!E166</f>
        <v>0</v>
      </c>
    </row>
    <row r="167" spans="1:6" ht="25.5" x14ac:dyDescent="0.2">
      <c r="A167" s="162" t="s">
        <v>346</v>
      </c>
      <c r="B167" s="164">
        <v>992</v>
      </c>
      <c r="C167" s="160" t="s">
        <v>253</v>
      </c>
      <c r="D167" s="163"/>
      <c r="E167" s="163"/>
      <c r="F167" s="166">
        <f>'5'!E167</f>
        <v>689.4</v>
      </c>
    </row>
    <row r="168" spans="1:6" x14ac:dyDescent="0.2">
      <c r="A168" s="149" t="s">
        <v>347</v>
      </c>
      <c r="B168" s="136">
        <v>992</v>
      </c>
      <c r="C168" s="136" t="s">
        <v>254</v>
      </c>
      <c r="D168" s="136"/>
      <c r="E168" s="136"/>
      <c r="F168" s="145">
        <f>'5'!E168</f>
        <v>689.4</v>
      </c>
    </row>
    <row r="169" spans="1:6" ht="25.5" x14ac:dyDescent="0.2">
      <c r="A169" s="150" t="s">
        <v>162</v>
      </c>
      <c r="B169" s="231">
        <v>992</v>
      </c>
      <c r="C169" s="134" t="s">
        <v>255</v>
      </c>
      <c r="D169" s="128"/>
      <c r="E169" s="128"/>
      <c r="F169" s="49">
        <f>'5'!E169</f>
        <v>689.4</v>
      </c>
    </row>
    <row r="170" spans="1:6" ht="38.25" x14ac:dyDescent="0.2">
      <c r="A170" s="150" t="s">
        <v>214</v>
      </c>
      <c r="B170" s="231">
        <v>992</v>
      </c>
      <c r="C170" s="134" t="s">
        <v>256</v>
      </c>
      <c r="D170" s="129"/>
      <c r="E170" s="129"/>
      <c r="F170" s="49">
        <f>'5'!E170</f>
        <v>689.4</v>
      </c>
    </row>
    <row r="171" spans="1:6" ht="51" x14ac:dyDescent="0.2">
      <c r="A171" s="66" t="s">
        <v>145</v>
      </c>
      <c r="B171" s="161">
        <v>992</v>
      </c>
      <c r="C171" s="135" t="s">
        <v>256</v>
      </c>
      <c r="D171" s="129" t="s">
        <v>130</v>
      </c>
      <c r="E171" s="129"/>
      <c r="F171" s="62">
        <f>'5'!E171</f>
        <v>678.8</v>
      </c>
    </row>
    <row r="172" spans="1:6" x14ac:dyDescent="0.2">
      <c r="A172" s="66" t="s">
        <v>48</v>
      </c>
      <c r="B172" s="161">
        <v>992</v>
      </c>
      <c r="C172" s="135" t="s">
        <v>256</v>
      </c>
      <c r="D172" s="129" t="s">
        <v>130</v>
      </c>
      <c r="E172" s="129" t="s">
        <v>305</v>
      </c>
      <c r="F172" s="62">
        <f>'5'!E172</f>
        <v>678.8</v>
      </c>
    </row>
    <row r="173" spans="1:6" ht="25.5" x14ac:dyDescent="0.2">
      <c r="A173" s="66" t="s">
        <v>339</v>
      </c>
      <c r="B173" s="161">
        <v>992</v>
      </c>
      <c r="C173" s="135" t="s">
        <v>256</v>
      </c>
      <c r="D173" s="129" t="s">
        <v>131</v>
      </c>
      <c r="E173" s="129"/>
      <c r="F173" s="62">
        <f>'5'!E173</f>
        <v>10.6</v>
      </c>
    </row>
    <row r="174" spans="1:6" x14ac:dyDescent="0.2">
      <c r="A174" s="66" t="s">
        <v>48</v>
      </c>
      <c r="B174" s="161">
        <v>992</v>
      </c>
      <c r="C174" s="135" t="s">
        <v>256</v>
      </c>
      <c r="D174" s="129" t="s">
        <v>131</v>
      </c>
      <c r="E174" s="129" t="s">
        <v>305</v>
      </c>
      <c r="F174" s="62">
        <f>'5'!E174</f>
        <v>10.6</v>
      </c>
    </row>
    <row r="175" spans="1:6" hidden="1" x14ac:dyDescent="0.2">
      <c r="A175" s="154" t="s">
        <v>132</v>
      </c>
      <c r="B175" s="223">
        <v>992</v>
      </c>
      <c r="C175" s="135" t="s">
        <v>256</v>
      </c>
      <c r="D175" s="129" t="s">
        <v>133</v>
      </c>
      <c r="E175" s="129"/>
      <c r="F175" s="62">
        <f>'5'!E175</f>
        <v>0</v>
      </c>
    </row>
    <row r="176" spans="1:6" hidden="1" x14ac:dyDescent="0.2">
      <c r="A176" s="66" t="s">
        <v>48</v>
      </c>
      <c r="B176" s="161">
        <v>992</v>
      </c>
      <c r="C176" s="135" t="s">
        <v>256</v>
      </c>
      <c r="D176" s="129" t="s">
        <v>133</v>
      </c>
      <c r="E176" s="129" t="s">
        <v>305</v>
      </c>
      <c r="F176" s="62">
        <f>'5'!E176</f>
        <v>0</v>
      </c>
    </row>
    <row r="177" spans="1:6" ht="25.5" hidden="1" x14ac:dyDescent="0.2">
      <c r="A177" s="150" t="s">
        <v>382</v>
      </c>
      <c r="B177" s="231">
        <v>992</v>
      </c>
      <c r="C177" s="134" t="s">
        <v>433</v>
      </c>
      <c r="D177" s="129"/>
      <c r="E177" s="129"/>
      <c r="F177" s="49">
        <f>'5'!E177</f>
        <v>0</v>
      </c>
    </row>
    <row r="178" spans="1:6" ht="25.5" hidden="1" x14ac:dyDescent="0.2">
      <c r="A178" s="66" t="s">
        <v>339</v>
      </c>
      <c r="B178" s="161">
        <v>992</v>
      </c>
      <c r="C178" s="135" t="s">
        <v>433</v>
      </c>
      <c r="D178" s="129" t="s">
        <v>131</v>
      </c>
      <c r="E178" s="129"/>
      <c r="F178" s="62">
        <f>'5'!E178</f>
        <v>0</v>
      </c>
    </row>
    <row r="179" spans="1:6" hidden="1" x14ac:dyDescent="0.2">
      <c r="A179" s="66" t="s">
        <v>48</v>
      </c>
      <c r="B179" s="161">
        <v>992</v>
      </c>
      <c r="C179" s="135" t="s">
        <v>433</v>
      </c>
      <c r="D179" s="129" t="s">
        <v>131</v>
      </c>
      <c r="E179" s="129" t="s">
        <v>305</v>
      </c>
      <c r="F179" s="62">
        <f>'5'!E179</f>
        <v>0</v>
      </c>
    </row>
    <row r="180" spans="1:6" ht="25.5" hidden="1" x14ac:dyDescent="0.2">
      <c r="A180" s="162" t="s">
        <v>436</v>
      </c>
      <c r="B180" s="164">
        <v>992</v>
      </c>
      <c r="C180" s="160" t="s">
        <v>437</v>
      </c>
      <c r="D180" s="163"/>
      <c r="E180" s="163"/>
      <c r="F180" s="166">
        <f>'5'!E180</f>
        <v>0</v>
      </c>
    </row>
    <row r="181" spans="1:6" hidden="1" x14ac:dyDescent="0.2">
      <c r="A181" s="149" t="s">
        <v>438</v>
      </c>
      <c r="B181" s="136">
        <v>992</v>
      </c>
      <c r="C181" s="136" t="s">
        <v>439</v>
      </c>
      <c r="D181" s="136"/>
      <c r="E181" s="136"/>
      <c r="F181" s="141">
        <f>'5'!E181</f>
        <v>0</v>
      </c>
    </row>
    <row r="182" spans="1:6" ht="25.5" hidden="1" x14ac:dyDescent="0.2">
      <c r="A182" s="150" t="s">
        <v>440</v>
      </c>
      <c r="B182" s="231">
        <v>992</v>
      </c>
      <c r="C182" s="134" t="s">
        <v>441</v>
      </c>
      <c r="D182" s="128"/>
      <c r="E182" s="128"/>
      <c r="F182" s="62">
        <f>'5'!E182</f>
        <v>0</v>
      </c>
    </row>
    <row r="183" spans="1:6" ht="63.75" hidden="1" x14ac:dyDescent="0.2">
      <c r="A183" s="150" t="s">
        <v>553</v>
      </c>
      <c r="B183" s="231">
        <v>992</v>
      </c>
      <c r="C183" s="134" t="s">
        <v>443</v>
      </c>
      <c r="D183" s="129"/>
      <c r="E183" s="129"/>
      <c r="F183" s="62">
        <f>'5'!E183</f>
        <v>0</v>
      </c>
    </row>
    <row r="184" spans="1:6" ht="25.5" hidden="1" x14ac:dyDescent="0.2">
      <c r="A184" s="66" t="s">
        <v>338</v>
      </c>
      <c r="B184" s="161">
        <v>992</v>
      </c>
      <c r="C184" s="135" t="s">
        <v>443</v>
      </c>
      <c r="D184" s="129" t="s">
        <v>131</v>
      </c>
      <c r="E184" s="129"/>
      <c r="F184" s="62">
        <f>'5'!E184</f>
        <v>0</v>
      </c>
    </row>
    <row r="185" spans="1:6" hidden="1" x14ac:dyDescent="0.2">
      <c r="A185" s="151" t="s">
        <v>385</v>
      </c>
      <c r="B185" s="131">
        <v>992</v>
      </c>
      <c r="C185" s="135" t="s">
        <v>443</v>
      </c>
      <c r="D185" s="129" t="s">
        <v>131</v>
      </c>
      <c r="E185" s="130" t="s">
        <v>301</v>
      </c>
      <c r="F185" s="62">
        <f>'5'!E185</f>
        <v>0</v>
      </c>
    </row>
    <row r="186" spans="1:6" ht="38.25" hidden="1" x14ac:dyDescent="0.2">
      <c r="A186" s="150" t="s">
        <v>442</v>
      </c>
      <c r="B186" s="231">
        <v>992</v>
      </c>
      <c r="C186" s="134" t="s">
        <v>563</v>
      </c>
      <c r="D186" s="129"/>
      <c r="E186" s="129"/>
      <c r="F186" s="62">
        <f>'5'!E186</f>
        <v>0</v>
      </c>
    </row>
    <row r="187" spans="1:6" ht="25.5" hidden="1" x14ac:dyDescent="0.2">
      <c r="A187" s="66" t="s">
        <v>338</v>
      </c>
      <c r="B187" s="161">
        <v>992</v>
      </c>
      <c r="C187" s="135" t="s">
        <v>563</v>
      </c>
      <c r="D187" s="129" t="s">
        <v>131</v>
      </c>
      <c r="E187" s="129"/>
      <c r="F187" s="62">
        <f>'5'!E187</f>
        <v>0</v>
      </c>
    </row>
    <row r="188" spans="1:6" hidden="1" x14ac:dyDescent="0.2">
      <c r="A188" s="151" t="s">
        <v>385</v>
      </c>
      <c r="B188" s="131">
        <v>992</v>
      </c>
      <c r="C188" s="135" t="s">
        <v>563</v>
      </c>
      <c r="D188" s="129" t="s">
        <v>131</v>
      </c>
      <c r="E188" s="130" t="s">
        <v>301</v>
      </c>
      <c r="F188" s="62">
        <f>'5'!E188</f>
        <v>0</v>
      </c>
    </row>
    <row r="189" spans="1:6" ht="38.25" x14ac:dyDescent="0.2">
      <c r="A189" s="162" t="s">
        <v>451</v>
      </c>
      <c r="B189" s="164">
        <v>992</v>
      </c>
      <c r="C189" s="160" t="s">
        <v>257</v>
      </c>
      <c r="D189" s="163"/>
      <c r="E189" s="163"/>
      <c r="F189" s="166">
        <f>'5'!E189</f>
        <v>4654.7</v>
      </c>
    </row>
    <row r="190" spans="1:6" ht="25.5" x14ac:dyDescent="0.2">
      <c r="A190" s="149" t="s">
        <v>401</v>
      </c>
      <c r="B190" s="136">
        <v>992</v>
      </c>
      <c r="C190" s="136" t="s">
        <v>258</v>
      </c>
      <c r="D190" s="136"/>
      <c r="E190" s="136"/>
      <c r="F190" s="145">
        <f>'5'!E190</f>
        <v>4654.7</v>
      </c>
    </row>
    <row r="191" spans="1:6" ht="38.25" x14ac:dyDescent="0.2">
      <c r="A191" s="150" t="s">
        <v>489</v>
      </c>
      <c r="B191" s="231">
        <v>992</v>
      </c>
      <c r="C191" s="134" t="s">
        <v>259</v>
      </c>
      <c r="D191" s="128"/>
      <c r="E191" s="128"/>
      <c r="F191" s="49">
        <f>'5'!E191</f>
        <v>248.5</v>
      </c>
    </row>
    <row r="192" spans="1:6" ht="38.25" x14ac:dyDescent="0.2">
      <c r="A192" s="150" t="s">
        <v>214</v>
      </c>
      <c r="B192" s="231">
        <v>992</v>
      </c>
      <c r="C192" s="134" t="s">
        <v>260</v>
      </c>
      <c r="D192" s="129"/>
      <c r="E192" s="129"/>
      <c r="F192" s="49">
        <f>'5'!E192</f>
        <v>248.5</v>
      </c>
    </row>
    <row r="193" spans="1:7" ht="25.5" x14ac:dyDescent="0.2">
      <c r="A193" s="66" t="s">
        <v>339</v>
      </c>
      <c r="B193" s="161">
        <v>992</v>
      </c>
      <c r="C193" s="135" t="s">
        <v>260</v>
      </c>
      <c r="D193" s="129" t="s">
        <v>131</v>
      </c>
      <c r="E193" s="129"/>
      <c r="F193" s="62">
        <f>'5'!E193</f>
        <v>248.5</v>
      </c>
    </row>
    <row r="194" spans="1:7" ht="25.5" x14ac:dyDescent="0.2">
      <c r="A194" s="66" t="s">
        <v>450</v>
      </c>
      <c r="B194" s="161">
        <v>992</v>
      </c>
      <c r="C194" s="135" t="s">
        <v>260</v>
      </c>
      <c r="D194" s="129" t="s">
        <v>131</v>
      </c>
      <c r="E194" s="129" t="s">
        <v>449</v>
      </c>
      <c r="F194" s="62">
        <f>'5'!E194</f>
        <v>248.5</v>
      </c>
    </row>
    <row r="195" spans="1:7" hidden="1" x14ac:dyDescent="0.2">
      <c r="A195" s="154" t="s">
        <v>132</v>
      </c>
      <c r="B195" s="223">
        <v>992</v>
      </c>
      <c r="C195" s="135" t="s">
        <v>260</v>
      </c>
      <c r="D195" s="129" t="s">
        <v>133</v>
      </c>
      <c r="E195" s="129"/>
      <c r="F195" s="62">
        <f>'5'!E195</f>
        <v>0</v>
      </c>
    </row>
    <row r="196" spans="1:7" ht="25.5" hidden="1" x14ac:dyDescent="0.2">
      <c r="A196" s="66" t="s">
        <v>450</v>
      </c>
      <c r="B196" s="161">
        <v>992</v>
      </c>
      <c r="C196" s="135" t="s">
        <v>260</v>
      </c>
      <c r="D196" s="129" t="s">
        <v>133</v>
      </c>
      <c r="E196" s="129" t="s">
        <v>449</v>
      </c>
      <c r="F196" s="62">
        <f>'5'!E196</f>
        <v>0</v>
      </c>
    </row>
    <row r="197" spans="1:7" ht="25.5" hidden="1" x14ac:dyDescent="0.2">
      <c r="A197" s="150" t="s">
        <v>382</v>
      </c>
      <c r="B197" s="231">
        <v>992</v>
      </c>
      <c r="C197" s="134" t="s">
        <v>425</v>
      </c>
      <c r="D197" s="129"/>
      <c r="E197" s="129"/>
      <c r="F197" s="49">
        <f>'5'!E197</f>
        <v>0</v>
      </c>
    </row>
    <row r="198" spans="1:7" ht="25.5" hidden="1" x14ac:dyDescent="0.2">
      <c r="A198" s="154" t="s">
        <v>339</v>
      </c>
      <c r="B198" s="223">
        <v>992</v>
      </c>
      <c r="C198" s="135" t="s">
        <v>425</v>
      </c>
      <c r="D198" s="129" t="s">
        <v>131</v>
      </c>
      <c r="E198" s="129"/>
      <c r="F198" s="62">
        <f>'5'!E198</f>
        <v>0</v>
      </c>
    </row>
    <row r="199" spans="1:7" ht="25.5" hidden="1" x14ac:dyDescent="0.2">
      <c r="A199" s="66" t="s">
        <v>450</v>
      </c>
      <c r="B199" s="161">
        <v>992</v>
      </c>
      <c r="C199" s="135" t="s">
        <v>425</v>
      </c>
      <c r="D199" s="129" t="s">
        <v>131</v>
      </c>
      <c r="E199" s="129" t="s">
        <v>449</v>
      </c>
      <c r="F199" s="62">
        <f>'5'!E199</f>
        <v>0</v>
      </c>
    </row>
    <row r="200" spans="1:7" ht="25.5" hidden="1" x14ac:dyDescent="0.2">
      <c r="A200" s="140" t="s">
        <v>554</v>
      </c>
      <c r="B200" s="224">
        <v>992</v>
      </c>
      <c r="C200" s="134" t="s">
        <v>555</v>
      </c>
      <c r="D200" s="129"/>
      <c r="E200" s="129"/>
      <c r="F200" s="49">
        <f>'5'!E200</f>
        <v>0</v>
      </c>
    </row>
    <row r="201" spans="1:7" ht="38.25" hidden="1" x14ac:dyDescent="0.2">
      <c r="A201" s="150" t="s">
        <v>214</v>
      </c>
      <c r="B201" s="231">
        <v>992</v>
      </c>
      <c r="C201" s="134" t="s">
        <v>556</v>
      </c>
      <c r="D201" s="129"/>
      <c r="E201" s="129"/>
      <c r="F201" s="49">
        <f>'5'!E201</f>
        <v>0</v>
      </c>
    </row>
    <row r="202" spans="1:7" ht="51" hidden="1" x14ac:dyDescent="0.2">
      <c r="A202" s="66" t="s">
        <v>145</v>
      </c>
      <c r="B202" s="161">
        <v>992</v>
      </c>
      <c r="C202" s="135" t="s">
        <v>556</v>
      </c>
      <c r="D202" s="129" t="s">
        <v>130</v>
      </c>
      <c r="E202" s="129"/>
      <c r="F202" s="62">
        <f>'5'!E202</f>
        <v>0</v>
      </c>
    </row>
    <row r="203" spans="1:7" ht="25.5" hidden="1" x14ac:dyDescent="0.2">
      <c r="A203" s="66" t="s">
        <v>450</v>
      </c>
      <c r="B203" s="161">
        <v>992</v>
      </c>
      <c r="C203" s="135" t="s">
        <v>556</v>
      </c>
      <c r="D203" s="129" t="s">
        <v>130</v>
      </c>
      <c r="E203" s="129" t="s">
        <v>449</v>
      </c>
      <c r="F203" s="62">
        <f>'5'!E203</f>
        <v>0</v>
      </c>
    </row>
    <row r="204" spans="1:7" ht="25.5" hidden="1" x14ac:dyDescent="0.2">
      <c r="A204" s="66" t="s">
        <v>339</v>
      </c>
      <c r="B204" s="161">
        <v>992</v>
      </c>
      <c r="C204" s="135" t="s">
        <v>556</v>
      </c>
      <c r="D204" s="129" t="s">
        <v>131</v>
      </c>
      <c r="E204" s="129"/>
      <c r="F204" s="62">
        <f>'5'!E204</f>
        <v>0</v>
      </c>
    </row>
    <row r="205" spans="1:7" ht="25.5" hidden="1" x14ac:dyDescent="0.2">
      <c r="A205" s="66" t="s">
        <v>450</v>
      </c>
      <c r="B205" s="161">
        <v>992</v>
      </c>
      <c r="C205" s="135" t="s">
        <v>556</v>
      </c>
      <c r="D205" s="129" t="s">
        <v>131</v>
      </c>
      <c r="E205" s="129" t="s">
        <v>449</v>
      </c>
      <c r="F205" s="62">
        <f>'5'!E205</f>
        <v>0</v>
      </c>
    </row>
    <row r="206" spans="1:7" hidden="1" x14ac:dyDescent="0.2">
      <c r="A206" s="66" t="s">
        <v>132</v>
      </c>
      <c r="B206" s="161">
        <v>992</v>
      </c>
      <c r="C206" s="135" t="s">
        <v>556</v>
      </c>
      <c r="D206" s="129" t="s">
        <v>133</v>
      </c>
      <c r="E206" s="129"/>
      <c r="F206" s="62">
        <f>'5'!E206</f>
        <v>0</v>
      </c>
    </row>
    <row r="207" spans="1:7" ht="25.5" hidden="1" x14ac:dyDescent="0.2">
      <c r="A207" s="66" t="s">
        <v>450</v>
      </c>
      <c r="B207" s="161">
        <v>992</v>
      </c>
      <c r="C207" s="135" t="s">
        <v>556</v>
      </c>
      <c r="D207" s="129" t="s">
        <v>133</v>
      </c>
      <c r="E207" s="129" t="s">
        <v>449</v>
      </c>
      <c r="F207" s="62">
        <f>'5'!E207</f>
        <v>0</v>
      </c>
      <c r="G207" s="30"/>
    </row>
    <row r="208" spans="1:7" ht="25.5" hidden="1" x14ac:dyDescent="0.2">
      <c r="A208" s="153" t="s">
        <v>382</v>
      </c>
      <c r="B208" s="217">
        <v>992</v>
      </c>
      <c r="C208" s="138" t="s">
        <v>557</v>
      </c>
      <c r="D208" s="130"/>
      <c r="E208" s="130"/>
      <c r="F208" s="146">
        <f>'5'!E208</f>
        <v>0</v>
      </c>
      <c r="G208" s="30"/>
    </row>
    <row r="209" spans="1:6" ht="25.5" hidden="1" x14ac:dyDescent="0.2">
      <c r="A209" s="151" t="s">
        <v>384</v>
      </c>
      <c r="B209" s="131">
        <v>992</v>
      </c>
      <c r="C209" s="139" t="s">
        <v>557</v>
      </c>
      <c r="D209" s="130" t="s">
        <v>131</v>
      </c>
      <c r="E209" s="130"/>
      <c r="F209" s="147">
        <f>'5'!E209</f>
        <v>0</v>
      </c>
    </row>
    <row r="210" spans="1:6" ht="25.5" hidden="1" x14ac:dyDescent="0.2">
      <c r="A210" s="151" t="s">
        <v>450</v>
      </c>
      <c r="B210" s="131">
        <v>992</v>
      </c>
      <c r="C210" s="139" t="s">
        <v>557</v>
      </c>
      <c r="D210" s="130" t="s">
        <v>131</v>
      </c>
      <c r="E210" s="129" t="s">
        <v>449</v>
      </c>
      <c r="F210" s="147">
        <f>'5'!E210</f>
        <v>0</v>
      </c>
    </row>
    <row r="211" spans="1:6" ht="38.25" x14ac:dyDescent="0.2">
      <c r="A211" s="140" t="s">
        <v>490</v>
      </c>
      <c r="B211" s="224">
        <v>992</v>
      </c>
      <c r="C211" s="134" t="s">
        <v>452</v>
      </c>
      <c r="D211" s="129"/>
      <c r="E211" s="129"/>
      <c r="F211" s="49">
        <f>'5'!E211</f>
        <v>4406.2</v>
      </c>
    </row>
    <row r="212" spans="1:6" ht="38.25" x14ac:dyDescent="0.2">
      <c r="A212" s="150" t="s">
        <v>214</v>
      </c>
      <c r="B212" s="231">
        <v>992</v>
      </c>
      <c r="C212" s="134" t="s">
        <v>453</v>
      </c>
      <c r="D212" s="129"/>
      <c r="E212" s="129"/>
      <c r="F212" s="49">
        <f>'5'!E212</f>
        <v>4406.2</v>
      </c>
    </row>
    <row r="213" spans="1:6" ht="51" x14ac:dyDescent="0.2">
      <c r="A213" s="66" t="s">
        <v>145</v>
      </c>
      <c r="B213" s="161">
        <v>992</v>
      </c>
      <c r="C213" s="135" t="s">
        <v>453</v>
      </c>
      <c r="D213" s="129" t="s">
        <v>130</v>
      </c>
      <c r="E213" s="129"/>
      <c r="F213" s="62">
        <f>'5'!E213</f>
        <v>4101.2</v>
      </c>
    </row>
    <row r="214" spans="1:6" ht="25.5" x14ac:dyDescent="0.2">
      <c r="A214" s="66" t="s">
        <v>450</v>
      </c>
      <c r="B214" s="161">
        <v>992</v>
      </c>
      <c r="C214" s="135" t="s">
        <v>453</v>
      </c>
      <c r="D214" s="129" t="s">
        <v>130</v>
      </c>
      <c r="E214" s="129" t="s">
        <v>449</v>
      </c>
      <c r="F214" s="62">
        <f>'5'!E214</f>
        <v>4101.2</v>
      </c>
    </row>
    <row r="215" spans="1:6" ht="25.5" x14ac:dyDescent="0.2">
      <c r="A215" s="66" t="s">
        <v>339</v>
      </c>
      <c r="B215" s="161">
        <v>992</v>
      </c>
      <c r="C215" s="135" t="s">
        <v>453</v>
      </c>
      <c r="D215" s="129" t="s">
        <v>131</v>
      </c>
      <c r="E215" s="129"/>
      <c r="F215" s="62">
        <f>'5'!E215</f>
        <v>305</v>
      </c>
    </row>
    <row r="216" spans="1:6" ht="25.5" x14ac:dyDescent="0.2">
      <c r="A216" s="66" t="s">
        <v>450</v>
      </c>
      <c r="B216" s="161">
        <v>992</v>
      </c>
      <c r="C216" s="135" t="s">
        <v>453</v>
      </c>
      <c r="D216" s="129" t="s">
        <v>131</v>
      </c>
      <c r="E216" s="129" t="s">
        <v>449</v>
      </c>
      <c r="F216" s="62">
        <f>'5'!E216</f>
        <v>305</v>
      </c>
    </row>
    <row r="217" spans="1:6" hidden="1" x14ac:dyDescent="0.2">
      <c r="A217" s="66" t="s">
        <v>132</v>
      </c>
      <c r="B217" s="161">
        <v>992</v>
      </c>
      <c r="C217" s="135" t="s">
        <v>453</v>
      </c>
      <c r="D217" s="129" t="s">
        <v>133</v>
      </c>
      <c r="E217" s="129"/>
      <c r="F217" s="62">
        <f>'5'!E217</f>
        <v>0</v>
      </c>
    </row>
    <row r="218" spans="1:6" ht="25.5" hidden="1" x14ac:dyDescent="0.2">
      <c r="A218" s="66" t="s">
        <v>450</v>
      </c>
      <c r="B218" s="161">
        <v>992</v>
      </c>
      <c r="C218" s="135" t="s">
        <v>453</v>
      </c>
      <c r="D218" s="129" t="s">
        <v>133</v>
      </c>
      <c r="E218" s="129" t="s">
        <v>449</v>
      </c>
      <c r="F218" s="62">
        <f>'5'!E218</f>
        <v>0</v>
      </c>
    </row>
    <row r="219" spans="1:6" ht="25.5" hidden="1" x14ac:dyDescent="0.2">
      <c r="A219" s="153" t="s">
        <v>382</v>
      </c>
      <c r="B219" s="217">
        <v>992</v>
      </c>
      <c r="C219" s="138" t="s">
        <v>454</v>
      </c>
      <c r="D219" s="130"/>
      <c r="E219" s="130"/>
      <c r="F219" s="146">
        <f>'5'!E219</f>
        <v>0</v>
      </c>
    </row>
    <row r="220" spans="1:6" ht="25.5" hidden="1" x14ac:dyDescent="0.2">
      <c r="A220" s="151" t="s">
        <v>384</v>
      </c>
      <c r="B220" s="131">
        <v>992</v>
      </c>
      <c r="C220" s="139" t="s">
        <v>454</v>
      </c>
      <c r="D220" s="130" t="s">
        <v>131</v>
      </c>
      <c r="E220" s="130"/>
      <c r="F220" s="147">
        <f>'5'!E220</f>
        <v>0</v>
      </c>
    </row>
    <row r="221" spans="1:6" ht="25.5" hidden="1" x14ac:dyDescent="0.2">
      <c r="A221" s="151" t="s">
        <v>450</v>
      </c>
      <c r="B221" s="131">
        <v>992</v>
      </c>
      <c r="C221" s="139" t="s">
        <v>454</v>
      </c>
      <c r="D221" s="130" t="s">
        <v>131</v>
      </c>
      <c r="E221" s="129" t="s">
        <v>449</v>
      </c>
      <c r="F221" s="147">
        <f>'5'!E221</f>
        <v>0</v>
      </c>
    </row>
    <row r="222" spans="1:6" ht="25.5" hidden="1" x14ac:dyDescent="0.2">
      <c r="A222" s="162" t="s">
        <v>403</v>
      </c>
      <c r="B222" s="164">
        <v>992</v>
      </c>
      <c r="C222" s="160" t="s">
        <v>348</v>
      </c>
      <c r="D222" s="163"/>
      <c r="E222" s="163"/>
      <c r="F222" s="166">
        <f>'5'!E222</f>
        <v>0</v>
      </c>
    </row>
    <row r="223" spans="1:6" hidden="1" x14ac:dyDescent="0.2">
      <c r="A223" s="149" t="s">
        <v>402</v>
      </c>
      <c r="B223" s="136">
        <v>992</v>
      </c>
      <c r="C223" s="136" t="s">
        <v>349</v>
      </c>
      <c r="D223" s="136"/>
      <c r="E223" s="136"/>
      <c r="F223" s="145">
        <f>'5'!E223</f>
        <v>0</v>
      </c>
    </row>
    <row r="224" spans="1:6" ht="25.5" hidden="1" x14ac:dyDescent="0.2">
      <c r="A224" s="140" t="s">
        <v>411</v>
      </c>
      <c r="B224" s="224">
        <v>992</v>
      </c>
      <c r="C224" s="128" t="s">
        <v>412</v>
      </c>
      <c r="D224" s="129"/>
      <c r="E224" s="129"/>
      <c r="F224" s="49">
        <f>'5'!E224</f>
        <v>0</v>
      </c>
    </row>
    <row r="225" spans="1:6" ht="25.5" hidden="1" x14ac:dyDescent="0.2">
      <c r="A225" s="154" t="s">
        <v>413</v>
      </c>
      <c r="B225" s="223">
        <v>992</v>
      </c>
      <c r="C225" s="129" t="s">
        <v>414</v>
      </c>
      <c r="D225" s="129"/>
      <c r="E225" s="129"/>
      <c r="F225" s="49">
        <f>'5'!E225</f>
        <v>0</v>
      </c>
    </row>
    <row r="226" spans="1:6" ht="25.5" hidden="1" x14ac:dyDescent="0.2">
      <c r="A226" s="66" t="s">
        <v>339</v>
      </c>
      <c r="B226" s="161">
        <v>992</v>
      </c>
      <c r="C226" s="129" t="s">
        <v>414</v>
      </c>
      <c r="D226" s="129" t="s">
        <v>131</v>
      </c>
      <c r="E226" s="129"/>
      <c r="F226" s="62">
        <f>'5'!E226</f>
        <v>0</v>
      </c>
    </row>
    <row r="227" spans="1:6" hidden="1" x14ac:dyDescent="0.2">
      <c r="A227" s="154" t="s">
        <v>176</v>
      </c>
      <c r="B227" s="223">
        <v>992</v>
      </c>
      <c r="C227" s="129" t="s">
        <v>414</v>
      </c>
      <c r="D227" s="129" t="s">
        <v>131</v>
      </c>
      <c r="E227" s="129" t="s">
        <v>301</v>
      </c>
      <c r="F227" s="62">
        <f>'5'!E227</f>
        <v>0</v>
      </c>
    </row>
    <row r="228" spans="1:6" x14ac:dyDescent="0.2">
      <c r="A228" s="162" t="s">
        <v>163</v>
      </c>
      <c r="B228" s="164">
        <v>992</v>
      </c>
      <c r="C228" s="160" t="s">
        <v>261</v>
      </c>
      <c r="D228" s="163"/>
      <c r="E228" s="163"/>
      <c r="F228" s="166">
        <f>'5'!E228</f>
        <v>783.50000000000011</v>
      </c>
    </row>
    <row r="229" spans="1:6" hidden="1" x14ac:dyDescent="0.2">
      <c r="A229" s="150" t="s">
        <v>30</v>
      </c>
      <c r="B229" s="231">
        <v>992</v>
      </c>
      <c r="C229" s="134" t="s">
        <v>262</v>
      </c>
      <c r="D229" s="129"/>
      <c r="E229" s="129"/>
      <c r="F229" s="49">
        <f>'5'!E229</f>
        <v>0</v>
      </c>
    </row>
    <row r="230" spans="1:6" hidden="1" x14ac:dyDescent="0.2">
      <c r="A230" s="150" t="s">
        <v>31</v>
      </c>
      <c r="B230" s="231">
        <v>992</v>
      </c>
      <c r="C230" s="134" t="s">
        <v>263</v>
      </c>
      <c r="D230" s="129"/>
      <c r="E230" s="129"/>
      <c r="F230" s="49">
        <f>'5'!E230</f>
        <v>0</v>
      </c>
    </row>
    <row r="231" spans="1:6" ht="38.25" hidden="1" x14ac:dyDescent="0.2">
      <c r="A231" s="150" t="s">
        <v>214</v>
      </c>
      <c r="B231" s="231">
        <v>992</v>
      </c>
      <c r="C231" s="134" t="s">
        <v>434</v>
      </c>
      <c r="D231" s="129"/>
      <c r="E231" s="129"/>
      <c r="F231" s="49">
        <f>'5'!E231</f>
        <v>0</v>
      </c>
    </row>
    <row r="232" spans="1:6" hidden="1" x14ac:dyDescent="0.2">
      <c r="A232" s="66" t="s">
        <v>132</v>
      </c>
      <c r="B232" s="161">
        <v>992</v>
      </c>
      <c r="C232" s="135" t="s">
        <v>434</v>
      </c>
      <c r="D232" s="129" t="s">
        <v>133</v>
      </c>
      <c r="E232" s="129"/>
      <c r="F232" s="62">
        <f>'5'!E232</f>
        <v>0</v>
      </c>
    </row>
    <row r="233" spans="1:6" hidden="1" x14ac:dyDescent="0.2">
      <c r="A233" s="66" t="s">
        <v>29</v>
      </c>
      <c r="B233" s="161">
        <v>992</v>
      </c>
      <c r="C233" s="135" t="s">
        <v>434</v>
      </c>
      <c r="D233" s="129" t="s">
        <v>133</v>
      </c>
      <c r="E233" s="129" t="s">
        <v>294</v>
      </c>
      <c r="F233" s="62">
        <f>'5'!E233</f>
        <v>0</v>
      </c>
    </row>
    <row r="234" spans="1:6" ht="25.5" hidden="1" x14ac:dyDescent="0.2">
      <c r="A234" s="150" t="s">
        <v>32</v>
      </c>
      <c r="B234" s="231">
        <v>992</v>
      </c>
      <c r="C234" s="134" t="s">
        <v>264</v>
      </c>
      <c r="D234" s="129"/>
      <c r="E234" s="129"/>
      <c r="F234" s="49">
        <f>'5'!E234</f>
        <v>0</v>
      </c>
    </row>
    <row r="235" spans="1:6" ht="38.25" hidden="1" x14ac:dyDescent="0.2">
      <c r="A235" s="150" t="s">
        <v>214</v>
      </c>
      <c r="B235" s="231">
        <v>992</v>
      </c>
      <c r="C235" s="134" t="s">
        <v>435</v>
      </c>
      <c r="D235" s="129"/>
      <c r="E235" s="129"/>
      <c r="F235" s="49">
        <f>'5'!E235</f>
        <v>0</v>
      </c>
    </row>
    <row r="236" spans="1:6" hidden="1" x14ac:dyDescent="0.2">
      <c r="A236" s="66" t="s">
        <v>132</v>
      </c>
      <c r="B236" s="161">
        <v>992</v>
      </c>
      <c r="C236" s="135" t="s">
        <v>435</v>
      </c>
      <c r="D236" s="129" t="s">
        <v>133</v>
      </c>
      <c r="E236" s="129"/>
      <c r="F236" s="62">
        <f>'5'!E236</f>
        <v>0</v>
      </c>
    </row>
    <row r="237" spans="1:6" hidden="1" x14ac:dyDescent="0.2">
      <c r="A237" s="66" t="s">
        <v>29</v>
      </c>
      <c r="B237" s="161">
        <v>992</v>
      </c>
      <c r="C237" s="135" t="s">
        <v>435</v>
      </c>
      <c r="D237" s="129" t="s">
        <v>133</v>
      </c>
      <c r="E237" s="129" t="s">
        <v>294</v>
      </c>
      <c r="F237" s="62">
        <f>'5'!E237</f>
        <v>0</v>
      </c>
    </row>
    <row r="238" spans="1:6" x14ac:dyDescent="0.2">
      <c r="A238" s="150" t="s">
        <v>166</v>
      </c>
      <c r="B238" s="231">
        <v>992</v>
      </c>
      <c r="C238" s="128" t="s">
        <v>265</v>
      </c>
      <c r="D238" s="129"/>
      <c r="E238" s="129"/>
      <c r="F238" s="49">
        <f>'5'!E238</f>
        <v>4</v>
      </c>
    </row>
    <row r="239" spans="1:6" x14ac:dyDescent="0.2">
      <c r="A239" s="150" t="s">
        <v>167</v>
      </c>
      <c r="B239" s="231">
        <v>992</v>
      </c>
      <c r="C239" s="128" t="s">
        <v>266</v>
      </c>
      <c r="D239" s="129"/>
      <c r="E239" s="129"/>
      <c r="F239" s="49">
        <f>'5'!E239</f>
        <v>4</v>
      </c>
    </row>
    <row r="240" spans="1:6" ht="38.25" x14ac:dyDescent="0.2">
      <c r="A240" s="150" t="s">
        <v>214</v>
      </c>
      <c r="B240" s="231">
        <v>992</v>
      </c>
      <c r="C240" s="128" t="s">
        <v>267</v>
      </c>
      <c r="D240" s="129"/>
      <c r="E240" s="129"/>
      <c r="F240" s="49">
        <f>'5'!E240</f>
        <v>4</v>
      </c>
    </row>
    <row r="241" spans="1:6" hidden="1" x14ac:dyDescent="0.2">
      <c r="A241" s="66" t="s">
        <v>136</v>
      </c>
      <c r="B241" s="161">
        <v>992</v>
      </c>
      <c r="C241" s="129" t="s">
        <v>267</v>
      </c>
      <c r="D241" s="129" t="s">
        <v>137</v>
      </c>
      <c r="E241" s="129"/>
      <c r="F241" s="49">
        <f>'5'!E241</f>
        <v>0</v>
      </c>
    </row>
    <row r="242" spans="1:6" hidden="1" x14ac:dyDescent="0.2">
      <c r="A242" s="66" t="s">
        <v>290</v>
      </c>
      <c r="B242" s="161">
        <v>992</v>
      </c>
      <c r="C242" s="129" t="s">
        <v>267</v>
      </c>
      <c r="D242" s="129" t="s">
        <v>137</v>
      </c>
      <c r="E242" s="129" t="s">
        <v>304</v>
      </c>
      <c r="F242" s="49">
        <f>'5'!E242</f>
        <v>0</v>
      </c>
    </row>
    <row r="243" spans="1:6" x14ac:dyDescent="0.2">
      <c r="A243" s="66" t="s">
        <v>132</v>
      </c>
      <c r="B243" s="161">
        <v>992</v>
      </c>
      <c r="C243" s="129" t="s">
        <v>267</v>
      </c>
      <c r="D243" s="129" t="s">
        <v>133</v>
      </c>
      <c r="E243" s="129"/>
      <c r="F243" s="62">
        <f>'5'!E243</f>
        <v>4</v>
      </c>
    </row>
    <row r="244" spans="1:6" x14ac:dyDescent="0.2">
      <c r="A244" s="66" t="s">
        <v>84</v>
      </c>
      <c r="B244" s="161">
        <v>992</v>
      </c>
      <c r="C244" s="129" t="s">
        <v>267</v>
      </c>
      <c r="D244" s="129" t="s">
        <v>133</v>
      </c>
      <c r="E244" s="129" t="s">
        <v>295</v>
      </c>
      <c r="F244" s="62">
        <f>'5'!E244</f>
        <v>4</v>
      </c>
    </row>
    <row r="245" spans="1:6" ht="25.5" hidden="1" x14ac:dyDescent="0.2">
      <c r="A245" s="150" t="s">
        <v>169</v>
      </c>
      <c r="B245" s="231">
        <v>992</v>
      </c>
      <c r="C245" s="128" t="s">
        <v>268</v>
      </c>
      <c r="D245" s="129"/>
      <c r="E245" s="129"/>
      <c r="F245" s="49">
        <f>'5'!E245</f>
        <v>0</v>
      </c>
    </row>
    <row r="246" spans="1:6" ht="25.5" hidden="1" x14ac:dyDescent="0.2">
      <c r="A246" s="150" t="s">
        <v>141</v>
      </c>
      <c r="B246" s="231">
        <v>992</v>
      </c>
      <c r="C246" s="128" t="s">
        <v>269</v>
      </c>
      <c r="D246" s="129"/>
      <c r="E246" s="129"/>
      <c r="F246" s="49">
        <f>'5'!E246</f>
        <v>0</v>
      </c>
    </row>
    <row r="247" spans="1:6" ht="38.25" hidden="1" x14ac:dyDescent="0.2">
      <c r="A247" s="150" t="s">
        <v>214</v>
      </c>
      <c r="B247" s="231">
        <v>992</v>
      </c>
      <c r="C247" s="128" t="s">
        <v>270</v>
      </c>
      <c r="D247" s="129"/>
      <c r="E247" s="129"/>
      <c r="F247" s="49">
        <f>'5'!E247</f>
        <v>0</v>
      </c>
    </row>
    <row r="248" spans="1:6" hidden="1" x14ac:dyDescent="0.2">
      <c r="A248" s="66" t="s">
        <v>132</v>
      </c>
      <c r="B248" s="161">
        <v>992</v>
      </c>
      <c r="C248" s="129" t="s">
        <v>270</v>
      </c>
      <c r="D248" s="129" t="s">
        <v>133</v>
      </c>
      <c r="E248" s="129"/>
      <c r="F248" s="62">
        <f>'5'!E248</f>
        <v>0</v>
      </c>
    </row>
    <row r="249" spans="1:6" hidden="1" x14ac:dyDescent="0.2">
      <c r="A249" s="66" t="s">
        <v>177</v>
      </c>
      <c r="B249" s="161">
        <v>992</v>
      </c>
      <c r="C249" s="129" t="s">
        <v>270</v>
      </c>
      <c r="D249" s="129" t="s">
        <v>133</v>
      </c>
      <c r="E249" s="129" t="s">
        <v>296</v>
      </c>
      <c r="F249" s="62">
        <f>'5'!E249</f>
        <v>0</v>
      </c>
    </row>
    <row r="250" spans="1:6" ht="25.5" x14ac:dyDescent="0.2">
      <c r="A250" s="150" t="s">
        <v>168</v>
      </c>
      <c r="B250" s="231">
        <v>992</v>
      </c>
      <c r="C250" s="128" t="s">
        <v>271</v>
      </c>
      <c r="D250" s="129"/>
      <c r="E250" s="129"/>
      <c r="F250" s="49">
        <f>'5'!E250</f>
        <v>177</v>
      </c>
    </row>
    <row r="251" spans="1:6" ht="38.25" x14ac:dyDescent="0.2">
      <c r="A251" s="150" t="s">
        <v>272</v>
      </c>
      <c r="B251" s="231">
        <v>992</v>
      </c>
      <c r="C251" s="128" t="s">
        <v>273</v>
      </c>
      <c r="D251" s="129"/>
      <c r="E251" s="129"/>
      <c r="F251" s="49">
        <f>'5'!E251</f>
        <v>177</v>
      </c>
    </row>
    <row r="252" spans="1:6" ht="38.25" x14ac:dyDescent="0.2">
      <c r="A252" s="150" t="s">
        <v>214</v>
      </c>
      <c r="B252" s="231">
        <v>992</v>
      </c>
      <c r="C252" s="128" t="s">
        <v>274</v>
      </c>
      <c r="D252" s="129"/>
      <c r="E252" s="129"/>
      <c r="F252" s="49">
        <f>'5'!E252</f>
        <v>177</v>
      </c>
    </row>
    <row r="253" spans="1:6" x14ac:dyDescent="0.2">
      <c r="A253" s="66" t="s">
        <v>136</v>
      </c>
      <c r="B253" s="161">
        <v>992</v>
      </c>
      <c r="C253" s="129" t="s">
        <v>274</v>
      </c>
      <c r="D253" s="129" t="s">
        <v>137</v>
      </c>
      <c r="E253" s="129"/>
      <c r="F253" s="62">
        <f>'5'!E253</f>
        <v>177</v>
      </c>
    </row>
    <row r="254" spans="1:6" x14ac:dyDescent="0.2">
      <c r="A254" s="66" t="s">
        <v>50</v>
      </c>
      <c r="B254" s="161">
        <v>992</v>
      </c>
      <c r="C254" s="129" t="s">
        <v>274</v>
      </c>
      <c r="D254" s="129" t="s">
        <v>137</v>
      </c>
      <c r="E254" s="129" t="s">
        <v>303</v>
      </c>
      <c r="F254" s="62">
        <f>'5'!E254</f>
        <v>177</v>
      </c>
    </row>
    <row r="255" spans="1:6" ht="25.5" hidden="1" x14ac:dyDescent="0.2">
      <c r="A255" s="150" t="s">
        <v>329</v>
      </c>
      <c r="B255" s="231">
        <v>992</v>
      </c>
      <c r="C255" s="128" t="s">
        <v>327</v>
      </c>
      <c r="D255" s="129"/>
      <c r="E255" s="129"/>
      <c r="F255" s="49">
        <f>'5'!E255</f>
        <v>0</v>
      </c>
    </row>
    <row r="256" spans="1:6" ht="38.25" hidden="1" x14ac:dyDescent="0.2">
      <c r="A256" s="150" t="s">
        <v>214</v>
      </c>
      <c r="B256" s="231">
        <v>992</v>
      </c>
      <c r="C256" s="128" t="s">
        <v>328</v>
      </c>
      <c r="D256" s="129"/>
      <c r="E256" s="129"/>
      <c r="F256" s="49">
        <f>'5'!E256</f>
        <v>0</v>
      </c>
    </row>
    <row r="257" spans="1:6" hidden="1" x14ac:dyDescent="0.2">
      <c r="A257" s="66" t="s">
        <v>136</v>
      </c>
      <c r="B257" s="161">
        <v>992</v>
      </c>
      <c r="C257" s="129" t="s">
        <v>328</v>
      </c>
      <c r="D257" s="129" t="s">
        <v>137</v>
      </c>
      <c r="E257" s="129"/>
      <c r="F257" s="62">
        <f>'5'!E257</f>
        <v>0</v>
      </c>
    </row>
    <row r="258" spans="1:6" hidden="1" x14ac:dyDescent="0.2">
      <c r="A258" s="66" t="s">
        <v>50</v>
      </c>
      <c r="B258" s="161">
        <v>992</v>
      </c>
      <c r="C258" s="129" t="s">
        <v>328</v>
      </c>
      <c r="D258" s="129" t="s">
        <v>137</v>
      </c>
      <c r="E258" s="129" t="s">
        <v>303</v>
      </c>
      <c r="F258" s="62">
        <f>'5'!E258</f>
        <v>0</v>
      </c>
    </row>
    <row r="259" spans="1:6" ht="63.75" x14ac:dyDescent="0.2">
      <c r="A259" s="150" t="s">
        <v>164</v>
      </c>
      <c r="B259" s="231">
        <v>992</v>
      </c>
      <c r="C259" s="128" t="s">
        <v>275</v>
      </c>
      <c r="D259" s="128"/>
      <c r="E259" s="128"/>
      <c r="F259" s="49">
        <f>'5'!E259</f>
        <v>86.1</v>
      </c>
    </row>
    <row r="260" spans="1:6" ht="63.75" x14ac:dyDescent="0.2">
      <c r="A260" s="150" t="s">
        <v>165</v>
      </c>
      <c r="B260" s="231">
        <v>992</v>
      </c>
      <c r="C260" s="134" t="s">
        <v>276</v>
      </c>
      <c r="D260" s="128"/>
      <c r="E260" s="128"/>
      <c r="F260" s="49">
        <f>'5'!E260</f>
        <v>86.1</v>
      </c>
    </row>
    <row r="261" spans="1:6" ht="38.25" x14ac:dyDescent="0.2">
      <c r="A261" s="150" t="s">
        <v>214</v>
      </c>
      <c r="B261" s="231">
        <v>992</v>
      </c>
      <c r="C261" s="128" t="s">
        <v>277</v>
      </c>
      <c r="D261" s="129"/>
      <c r="E261" s="129"/>
      <c r="F261" s="49">
        <f>'5'!E261</f>
        <v>86.1</v>
      </c>
    </row>
    <row r="262" spans="1:6" x14ac:dyDescent="0.2">
      <c r="A262" s="66" t="s">
        <v>134</v>
      </c>
      <c r="B262" s="161">
        <v>992</v>
      </c>
      <c r="C262" s="129" t="s">
        <v>277</v>
      </c>
      <c r="D262" s="129" t="s">
        <v>179</v>
      </c>
      <c r="E262" s="129"/>
      <c r="F262" s="62">
        <f>'5'!E262</f>
        <v>86.1</v>
      </c>
    </row>
    <row r="263" spans="1:6" ht="38.25" x14ac:dyDescent="0.2">
      <c r="A263" s="156" t="s">
        <v>118</v>
      </c>
      <c r="B263" s="221">
        <v>992</v>
      </c>
      <c r="C263" s="129" t="s">
        <v>277</v>
      </c>
      <c r="D263" s="129" t="s">
        <v>179</v>
      </c>
      <c r="E263" s="129" t="s">
        <v>293</v>
      </c>
      <c r="F263" s="62">
        <f>'5'!E263</f>
        <v>86.1</v>
      </c>
    </row>
    <row r="264" spans="1:6" ht="38.25" x14ac:dyDescent="0.2">
      <c r="A264" s="152" t="s">
        <v>340</v>
      </c>
      <c r="B264" s="222">
        <v>992</v>
      </c>
      <c r="C264" s="137" t="s">
        <v>341</v>
      </c>
      <c r="D264" s="137"/>
      <c r="E264" s="137"/>
      <c r="F264" s="73">
        <f>'5'!E264</f>
        <v>515.70000000000005</v>
      </c>
    </row>
    <row r="265" spans="1:6" ht="25.5" x14ac:dyDescent="0.2">
      <c r="A265" s="150" t="s">
        <v>135</v>
      </c>
      <c r="B265" s="231">
        <v>992</v>
      </c>
      <c r="C265" s="128" t="s">
        <v>342</v>
      </c>
      <c r="D265" s="128"/>
      <c r="E265" s="128"/>
      <c r="F265" s="49">
        <f>'5'!E265</f>
        <v>515.70000000000005</v>
      </c>
    </row>
    <row r="266" spans="1:6" ht="25.5" x14ac:dyDescent="0.2">
      <c r="A266" s="150" t="s">
        <v>135</v>
      </c>
      <c r="B266" s="231">
        <v>992</v>
      </c>
      <c r="C266" s="128" t="s">
        <v>343</v>
      </c>
      <c r="D266" s="128"/>
      <c r="E266" s="128"/>
      <c r="F266" s="49">
        <f>'5'!E266</f>
        <v>515.70000000000005</v>
      </c>
    </row>
    <row r="267" spans="1:6" ht="51" x14ac:dyDescent="0.2">
      <c r="A267" s="66" t="s">
        <v>145</v>
      </c>
      <c r="B267" s="161">
        <v>992</v>
      </c>
      <c r="C267" s="129" t="s">
        <v>343</v>
      </c>
      <c r="D267" s="129" t="s">
        <v>130</v>
      </c>
      <c r="E267" s="129"/>
      <c r="F267" s="62">
        <f>'5'!E267</f>
        <v>478.3</v>
      </c>
    </row>
    <row r="268" spans="1:6" x14ac:dyDescent="0.2">
      <c r="A268" s="66" t="s">
        <v>111</v>
      </c>
      <c r="B268" s="161">
        <v>992</v>
      </c>
      <c r="C268" s="129" t="s">
        <v>343</v>
      </c>
      <c r="D268" s="129" t="s">
        <v>130</v>
      </c>
      <c r="E268" s="129" t="s">
        <v>297</v>
      </c>
      <c r="F268" s="62">
        <f>'5'!E268</f>
        <v>478.3</v>
      </c>
    </row>
    <row r="269" spans="1:6" ht="25.5" x14ac:dyDescent="0.2">
      <c r="A269" s="66" t="s">
        <v>338</v>
      </c>
      <c r="B269" s="161">
        <v>992</v>
      </c>
      <c r="C269" s="129" t="s">
        <v>343</v>
      </c>
      <c r="D269" s="129" t="s">
        <v>131</v>
      </c>
      <c r="E269" s="129"/>
      <c r="F269" s="62">
        <f>'5'!E269</f>
        <v>37.4</v>
      </c>
    </row>
    <row r="270" spans="1:6" x14ac:dyDescent="0.2">
      <c r="A270" s="66" t="s">
        <v>111</v>
      </c>
      <c r="B270" s="161">
        <v>992</v>
      </c>
      <c r="C270" s="129" t="s">
        <v>343</v>
      </c>
      <c r="D270" s="129" t="s">
        <v>131</v>
      </c>
      <c r="E270" s="129" t="s">
        <v>297</v>
      </c>
      <c r="F270" s="62">
        <f>'5'!E270</f>
        <v>37.4</v>
      </c>
    </row>
    <row r="271" spans="1:6" ht="76.5" x14ac:dyDescent="0.2">
      <c r="A271" s="150" t="s">
        <v>407</v>
      </c>
      <c r="B271" s="231">
        <v>992</v>
      </c>
      <c r="C271" s="128" t="s">
        <v>408</v>
      </c>
      <c r="D271" s="129"/>
      <c r="E271" s="129"/>
      <c r="F271" s="49">
        <f>'5'!E271</f>
        <v>0.7</v>
      </c>
    </row>
    <row r="272" spans="1:6" ht="76.5" x14ac:dyDescent="0.2">
      <c r="A272" s="66" t="s">
        <v>407</v>
      </c>
      <c r="B272" s="161">
        <v>992</v>
      </c>
      <c r="C272" s="129" t="s">
        <v>409</v>
      </c>
      <c r="D272" s="129"/>
      <c r="E272" s="129"/>
      <c r="F272" s="62">
        <f>'5'!E272</f>
        <v>0.7</v>
      </c>
    </row>
    <row r="273" spans="1:7" ht="76.5" x14ac:dyDescent="0.2">
      <c r="A273" s="66" t="s">
        <v>174</v>
      </c>
      <c r="B273" s="161">
        <v>992</v>
      </c>
      <c r="C273" s="129" t="s">
        <v>410</v>
      </c>
      <c r="D273" s="129"/>
      <c r="E273" s="129"/>
      <c r="F273" s="62">
        <f>'5'!E273</f>
        <v>0.7</v>
      </c>
    </row>
    <row r="274" spans="1:7" ht="25.5" x14ac:dyDescent="0.2">
      <c r="A274" s="66" t="s">
        <v>339</v>
      </c>
      <c r="B274" s="161">
        <v>992</v>
      </c>
      <c r="C274" s="129" t="s">
        <v>410</v>
      </c>
      <c r="D274" s="129" t="s">
        <v>131</v>
      </c>
      <c r="E274" s="129"/>
      <c r="F274" s="62">
        <f>'5'!E274</f>
        <v>0.7</v>
      </c>
    </row>
    <row r="275" spans="1:7" x14ac:dyDescent="0.2">
      <c r="A275" s="66" t="s">
        <v>177</v>
      </c>
      <c r="B275" s="161">
        <v>992</v>
      </c>
      <c r="C275" s="129" t="s">
        <v>410</v>
      </c>
      <c r="D275" s="129" t="s">
        <v>131</v>
      </c>
      <c r="E275" s="129" t="s">
        <v>296</v>
      </c>
      <c r="F275" s="62">
        <f>'5'!E275</f>
        <v>0.7</v>
      </c>
    </row>
    <row r="276" spans="1:7" x14ac:dyDescent="0.2">
      <c r="A276" s="150" t="s">
        <v>89</v>
      </c>
      <c r="B276" s="231"/>
      <c r="C276" s="128"/>
      <c r="D276" s="128"/>
      <c r="E276" s="128"/>
      <c r="F276" s="49">
        <f>'5'!E276</f>
        <v>30768.5</v>
      </c>
      <c r="G276" s="5" t="s">
        <v>468</v>
      </c>
    </row>
  </sheetData>
  <autoFilter ref="A9:F9"/>
  <mergeCells count="6">
    <mergeCell ref="A7:F7"/>
    <mergeCell ref="A1:F1"/>
    <mergeCell ref="A2:F2"/>
    <mergeCell ref="A3:F3"/>
    <mergeCell ref="A4:F4"/>
    <mergeCell ref="A5:F5"/>
  </mergeCells>
  <printOptions horizontalCentered="1"/>
  <pageMargins left="1.1811023622047245" right="0" top="0.78740157480314965" bottom="0.19685039370078741" header="0" footer="0"/>
  <pageSetup paperSize="9" scale="74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7"/>
  <sheetViews>
    <sheetView view="pageBreakPreview" topLeftCell="A255" zoomScale="60" zoomScaleNormal="100" workbookViewId="0">
      <selection activeCell="A256" sqref="A256:XFD259"/>
    </sheetView>
  </sheetViews>
  <sheetFormatPr defaultColWidth="9.140625" defaultRowHeight="12.75" x14ac:dyDescent="0.2"/>
  <cols>
    <col min="1" max="1" width="61.42578125" style="5" customWidth="1"/>
    <col min="2" max="2" width="10.5703125" style="5" customWidth="1"/>
    <col min="3" max="3" width="14.85546875" style="5" customWidth="1"/>
    <col min="4" max="4" width="8.140625" style="5" customWidth="1"/>
    <col min="5" max="5" width="7" style="5" customWidth="1"/>
    <col min="6" max="7" width="11.42578125" style="5" customWidth="1"/>
    <col min="8" max="16384" width="9.140625" style="5"/>
  </cols>
  <sheetData>
    <row r="1" spans="1:7" ht="14.25" x14ac:dyDescent="0.2">
      <c r="A1" s="248" t="s">
        <v>467</v>
      </c>
      <c r="B1" s="248"/>
      <c r="C1" s="248"/>
      <c r="D1" s="248"/>
      <c r="E1" s="248"/>
      <c r="F1" s="248"/>
      <c r="G1" s="248"/>
    </row>
    <row r="2" spans="1:7" ht="12.75" customHeight="1" x14ac:dyDescent="0.2">
      <c r="A2" s="263" t="str">
        <f>'2'!A2:D2</f>
        <v>к  решению Думы Прибрежнинского сельского поселения</v>
      </c>
      <c r="B2" s="263"/>
      <c r="C2" s="263"/>
      <c r="D2" s="263"/>
      <c r="E2" s="263"/>
      <c r="F2" s="263"/>
      <c r="G2" s="263"/>
    </row>
    <row r="3" spans="1:7" ht="12.75" customHeight="1" x14ac:dyDescent="0.2">
      <c r="A3" s="263" t="str">
        <f>'2'!A3:D3</f>
        <v xml:space="preserve"> «О бюджете Прибрежнинского сельского поселения</v>
      </c>
      <c r="B3" s="263"/>
      <c r="C3" s="263"/>
      <c r="D3" s="263"/>
      <c r="E3" s="263"/>
      <c r="F3" s="263"/>
      <c r="G3" s="263"/>
    </row>
    <row r="4" spans="1:7" ht="14.25" x14ac:dyDescent="0.2">
      <c r="A4" s="263" t="str">
        <f>'2'!A4:D4</f>
        <v>на 2023 год и на плановый период 2024 и 2025 годов»</v>
      </c>
      <c r="B4" s="263"/>
      <c r="C4" s="263"/>
      <c r="D4" s="263"/>
      <c r="E4" s="263"/>
      <c r="F4" s="263"/>
      <c r="G4" s="263"/>
    </row>
    <row r="5" spans="1:7" ht="15" customHeight="1" x14ac:dyDescent="0.2">
      <c r="A5" s="248" t="str">
        <f>'2'!A5:D5</f>
        <v xml:space="preserve"> №  от  .12.2022г.</v>
      </c>
      <c r="B5" s="248"/>
      <c r="C5" s="248"/>
      <c r="D5" s="248"/>
      <c r="E5" s="248"/>
      <c r="F5" s="248"/>
      <c r="G5" s="248"/>
    </row>
    <row r="7" spans="1:7" ht="34.5" customHeight="1" x14ac:dyDescent="0.2">
      <c r="A7" s="272" t="s">
        <v>529</v>
      </c>
      <c r="B7" s="273"/>
      <c r="C7" s="273"/>
      <c r="D7" s="273"/>
      <c r="E7" s="273"/>
      <c r="F7" s="273"/>
      <c r="G7" s="273"/>
    </row>
    <row r="8" spans="1:7" x14ac:dyDescent="0.2">
      <c r="F8" s="274" t="s">
        <v>92</v>
      </c>
      <c r="G8" s="274"/>
    </row>
    <row r="9" spans="1:7" x14ac:dyDescent="0.2">
      <c r="A9" s="267" t="s">
        <v>33</v>
      </c>
      <c r="B9" s="193"/>
      <c r="C9" s="267" t="s">
        <v>142</v>
      </c>
      <c r="D9" s="267" t="s">
        <v>143</v>
      </c>
      <c r="E9" s="269" t="s">
        <v>316</v>
      </c>
      <c r="F9" s="186" t="s">
        <v>91</v>
      </c>
      <c r="G9" s="186" t="s">
        <v>91</v>
      </c>
    </row>
    <row r="10" spans="1:7" x14ac:dyDescent="0.2">
      <c r="A10" s="268"/>
      <c r="B10" s="199"/>
      <c r="C10" s="268"/>
      <c r="D10" s="268"/>
      <c r="E10" s="270"/>
      <c r="F10" s="232" t="s">
        <v>487</v>
      </c>
      <c r="G10" s="232" t="s">
        <v>523</v>
      </c>
    </row>
    <row r="11" spans="1:7" x14ac:dyDescent="0.2">
      <c r="A11" s="150" t="s">
        <v>570</v>
      </c>
      <c r="B11" s="216">
        <v>992</v>
      </c>
      <c r="C11" s="231"/>
      <c r="D11" s="231"/>
      <c r="E11" s="157"/>
      <c r="F11" s="158">
        <f>'6'!E11</f>
        <v>24351.5</v>
      </c>
      <c r="G11" s="158">
        <f>'6'!F11</f>
        <v>33147</v>
      </c>
    </row>
    <row r="12" spans="1:7" ht="25.5" x14ac:dyDescent="0.2">
      <c r="A12" s="148" t="s">
        <v>390</v>
      </c>
      <c r="B12" s="159">
        <v>992</v>
      </c>
      <c r="C12" s="160" t="s">
        <v>201</v>
      </c>
      <c r="D12" s="160"/>
      <c r="E12" s="160"/>
      <c r="F12" s="166">
        <f>'6'!E12</f>
        <v>10705.9</v>
      </c>
      <c r="G12" s="166">
        <f>'6'!F12</f>
        <v>10693.9</v>
      </c>
    </row>
    <row r="13" spans="1:7" ht="38.25" x14ac:dyDescent="0.2">
      <c r="A13" s="149" t="s">
        <v>344</v>
      </c>
      <c r="B13" s="136">
        <v>992</v>
      </c>
      <c r="C13" s="127" t="s">
        <v>202</v>
      </c>
      <c r="D13" s="127"/>
      <c r="E13" s="127"/>
      <c r="F13" s="141">
        <f>'6'!E13</f>
        <v>10646.6</v>
      </c>
      <c r="G13" s="141">
        <f>'6'!F13</f>
        <v>10634.6</v>
      </c>
    </row>
    <row r="14" spans="1:7" ht="25.5" x14ac:dyDescent="0.2">
      <c r="A14" s="150" t="s">
        <v>144</v>
      </c>
      <c r="B14" s="231">
        <v>992</v>
      </c>
      <c r="C14" s="128" t="s">
        <v>203</v>
      </c>
      <c r="D14" s="128"/>
      <c r="E14" s="128"/>
      <c r="F14" s="49">
        <f>'6'!E14</f>
        <v>2335</v>
      </c>
      <c r="G14" s="49">
        <f>'6'!F14</f>
        <v>2335</v>
      </c>
    </row>
    <row r="15" spans="1:7" ht="25.5" x14ac:dyDescent="0.2">
      <c r="A15" s="150" t="s">
        <v>204</v>
      </c>
      <c r="B15" s="231">
        <v>992</v>
      </c>
      <c r="C15" s="128" t="s">
        <v>205</v>
      </c>
      <c r="D15" s="128"/>
      <c r="E15" s="128"/>
      <c r="F15" s="49">
        <f>'6'!E15</f>
        <v>2335</v>
      </c>
      <c r="G15" s="49">
        <f>'6'!F15</f>
        <v>2335</v>
      </c>
    </row>
    <row r="16" spans="1:7" ht="51" x14ac:dyDescent="0.2">
      <c r="A16" s="66" t="s">
        <v>206</v>
      </c>
      <c r="B16" s="161">
        <v>992</v>
      </c>
      <c r="C16" s="129" t="s">
        <v>205</v>
      </c>
      <c r="D16" s="129" t="s">
        <v>130</v>
      </c>
      <c r="E16" s="129"/>
      <c r="F16" s="62">
        <f>'6'!E16</f>
        <v>2335</v>
      </c>
      <c r="G16" s="62">
        <f>'6'!F16</f>
        <v>2335</v>
      </c>
    </row>
    <row r="17" spans="1:7" ht="25.5" x14ac:dyDescent="0.2">
      <c r="A17" s="66" t="s">
        <v>146</v>
      </c>
      <c r="B17" s="161">
        <v>992</v>
      </c>
      <c r="C17" s="129" t="s">
        <v>205</v>
      </c>
      <c r="D17" s="129" t="s">
        <v>130</v>
      </c>
      <c r="E17" s="129" t="s">
        <v>291</v>
      </c>
      <c r="F17" s="62">
        <f>'6'!E17</f>
        <v>2335</v>
      </c>
      <c r="G17" s="62">
        <f>'6'!F17</f>
        <v>2335</v>
      </c>
    </row>
    <row r="18" spans="1:7" ht="25.5" hidden="1" x14ac:dyDescent="0.2">
      <c r="A18" s="155" t="s">
        <v>207</v>
      </c>
      <c r="B18" s="142">
        <v>992</v>
      </c>
      <c r="C18" s="142" t="s">
        <v>208</v>
      </c>
      <c r="D18" s="129"/>
      <c r="E18" s="129"/>
      <c r="F18" s="49">
        <f>'6'!E18</f>
        <v>0</v>
      </c>
      <c r="G18" s="49">
        <f>'6'!F18</f>
        <v>0</v>
      </c>
    </row>
    <row r="19" spans="1:7" ht="51" hidden="1" x14ac:dyDescent="0.2">
      <c r="A19" s="66" t="s">
        <v>206</v>
      </c>
      <c r="B19" s="161">
        <v>992</v>
      </c>
      <c r="C19" s="129" t="s">
        <v>208</v>
      </c>
      <c r="D19" s="129" t="s">
        <v>130</v>
      </c>
      <c r="E19" s="129"/>
      <c r="F19" s="62">
        <f>'6'!E19</f>
        <v>0</v>
      </c>
      <c r="G19" s="62">
        <f>'6'!F19</f>
        <v>0</v>
      </c>
    </row>
    <row r="20" spans="1:7" ht="25.5" hidden="1" x14ac:dyDescent="0.2">
      <c r="A20" s="66" t="s">
        <v>146</v>
      </c>
      <c r="B20" s="161">
        <v>992</v>
      </c>
      <c r="C20" s="129" t="s">
        <v>208</v>
      </c>
      <c r="D20" s="129" t="s">
        <v>130</v>
      </c>
      <c r="E20" s="129" t="s">
        <v>291</v>
      </c>
      <c r="F20" s="62">
        <f>'6'!E20</f>
        <v>0</v>
      </c>
      <c r="G20" s="62">
        <f>'6'!F20</f>
        <v>0</v>
      </c>
    </row>
    <row r="21" spans="1:7" ht="25.5" hidden="1" x14ac:dyDescent="0.2">
      <c r="A21" s="151" t="s">
        <v>339</v>
      </c>
      <c r="B21" s="131">
        <v>992</v>
      </c>
      <c r="C21" s="130" t="s">
        <v>208</v>
      </c>
      <c r="D21" s="130" t="s">
        <v>131</v>
      </c>
      <c r="E21" s="217"/>
      <c r="F21" s="144">
        <f>'6'!E21</f>
        <v>0</v>
      </c>
      <c r="G21" s="144">
        <f>'6'!F21</f>
        <v>0</v>
      </c>
    </row>
    <row r="22" spans="1:7" ht="25.5" hidden="1" x14ac:dyDescent="0.2">
      <c r="A22" s="151" t="s">
        <v>146</v>
      </c>
      <c r="B22" s="131">
        <v>992</v>
      </c>
      <c r="C22" s="130" t="s">
        <v>208</v>
      </c>
      <c r="D22" s="130" t="s">
        <v>131</v>
      </c>
      <c r="E22" s="131" t="s">
        <v>291</v>
      </c>
      <c r="F22" s="144">
        <f>'6'!E22</f>
        <v>0</v>
      </c>
      <c r="G22" s="144">
        <f>'6'!F22</f>
        <v>0</v>
      </c>
    </row>
    <row r="23" spans="1:7" hidden="1" x14ac:dyDescent="0.2">
      <c r="A23" s="66" t="s">
        <v>132</v>
      </c>
      <c r="B23" s="161">
        <v>992</v>
      </c>
      <c r="C23" s="129" t="s">
        <v>211</v>
      </c>
      <c r="D23" s="129" t="s">
        <v>133</v>
      </c>
      <c r="E23" s="129"/>
      <c r="F23" s="144">
        <f>'6'!E23</f>
        <v>0</v>
      </c>
      <c r="G23" s="144">
        <f>'6'!F23</f>
        <v>0</v>
      </c>
    </row>
    <row r="24" spans="1:7" ht="25.5" hidden="1" x14ac:dyDescent="0.2">
      <c r="A24" s="151" t="s">
        <v>146</v>
      </c>
      <c r="B24" s="131">
        <v>992</v>
      </c>
      <c r="C24" s="129" t="s">
        <v>211</v>
      </c>
      <c r="D24" s="129" t="s">
        <v>133</v>
      </c>
      <c r="E24" s="129" t="s">
        <v>291</v>
      </c>
      <c r="F24" s="144">
        <f>'6'!E24</f>
        <v>0</v>
      </c>
      <c r="G24" s="144">
        <f>'6'!F24</f>
        <v>0</v>
      </c>
    </row>
    <row r="25" spans="1:7" ht="25.5" x14ac:dyDescent="0.2">
      <c r="A25" s="150" t="s">
        <v>147</v>
      </c>
      <c r="B25" s="231">
        <v>992</v>
      </c>
      <c r="C25" s="128" t="s">
        <v>209</v>
      </c>
      <c r="D25" s="128"/>
      <c r="E25" s="128"/>
      <c r="F25" s="49">
        <f>'6'!E25</f>
        <v>7575</v>
      </c>
      <c r="G25" s="49">
        <f>'6'!F25</f>
        <v>7563</v>
      </c>
    </row>
    <row r="26" spans="1:7" ht="25.5" x14ac:dyDescent="0.2">
      <c r="A26" s="150" t="s">
        <v>204</v>
      </c>
      <c r="B26" s="231">
        <v>992</v>
      </c>
      <c r="C26" s="128" t="s">
        <v>210</v>
      </c>
      <c r="D26" s="128"/>
      <c r="E26" s="128"/>
      <c r="F26" s="49">
        <f>'6'!E26</f>
        <v>7544</v>
      </c>
      <c r="G26" s="49">
        <f>'6'!F26</f>
        <v>7544</v>
      </c>
    </row>
    <row r="27" spans="1:7" ht="51" x14ac:dyDescent="0.2">
      <c r="A27" s="66" t="s">
        <v>206</v>
      </c>
      <c r="B27" s="161">
        <v>992</v>
      </c>
      <c r="C27" s="129" t="s">
        <v>210</v>
      </c>
      <c r="D27" s="129" t="s">
        <v>130</v>
      </c>
      <c r="E27" s="129"/>
      <c r="F27" s="62">
        <f>'6'!E27</f>
        <v>7544</v>
      </c>
      <c r="G27" s="62">
        <f>'6'!F27</f>
        <v>7544</v>
      </c>
    </row>
    <row r="28" spans="1:7" ht="38.25" x14ac:dyDescent="0.2">
      <c r="A28" s="66" t="s">
        <v>148</v>
      </c>
      <c r="B28" s="161">
        <v>992</v>
      </c>
      <c r="C28" s="129" t="s">
        <v>210</v>
      </c>
      <c r="D28" s="129" t="s">
        <v>130</v>
      </c>
      <c r="E28" s="129" t="s">
        <v>292</v>
      </c>
      <c r="F28" s="62">
        <f>'6'!E28</f>
        <v>7544</v>
      </c>
      <c r="G28" s="62">
        <f>'6'!F28</f>
        <v>7544</v>
      </c>
    </row>
    <row r="29" spans="1:7" ht="25.5" x14ac:dyDescent="0.2">
      <c r="A29" s="150" t="s">
        <v>207</v>
      </c>
      <c r="B29" s="231">
        <v>992</v>
      </c>
      <c r="C29" s="128" t="s">
        <v>211</v>
      </c>
      <c r="D29" s="128"/>
      <c r="E29" s="128"/>
      <c r="F29" s="49">
        <f>'6'!E29</f>
        <v>31</v>
      </c>
      <c r="G29" s="49">
        <f>'6'!F29</f>
        <v>19</v>
      </c>
    </row>
    <row r="30" spans="1:7" ht="51" hidden="1" x14ac:dyDescent="0.2">
      <c r="A30" s="66" t="s">
        <v>206</v>
      </c>
      <c r="B30" s="161">
        <v>992</v>
      </c>
      <c r="C30" s="129" t="s">
        <v>211</v>
      </c>
      <c r="D30" s="129" t="s">
        <v>130</v>
      </c>
      <c r="E30" s="129"/>
      <c r="F30" s="62">
        <f>'6'!E30</f>
        <v>0</v>
      </c>
      <c r="G30" s="62">
        <f>'6'!F30</f>
        <v>0</v>
      </c>
    </row>
    <row r="31" spans="1:7" ht="38.25" hidden="1" x14ac:dyDescent="0.2">
      <c r="A31" s="66" t="s">
        <v>148</v>
      </c>
      <c r="B31" s="161">
        <v>992</v>
      </c>
      <c r="C31" s="129" t="s">
        <v>211</v>
      </c>
      <c r="D31" s="129" t="s">
        <v>130</v>
      </c>
      <c r="E31" s="129" t="s">
        <v>292</v>
      </c>
      <c r="F31" s="62">
        <f>'6'!E31</f>
        <v>0</v>
      </c>
      <c r="G31" s="62">
        <f>'6'!F31</f>
        <v>0</v>
      </c>
    </row>
    <row r="32" spans="1:7" ht="25.5" x14ac:dyDescent="0.2">
      <c r="A32" s="66" t="s">
        <v>339</v>
      </c>
      <c r="B32" s="161">
        <v>992</v>
      </c>
      <c r="C32" s="129" t="s">
        <v>211</v>
      </c>
      <c r="D32" s="129" t="s">
        <v>131</v>
      </c>
      <c r="E32" s="129"/>
      <c r="F32" s="62">
        <f>'6'!E32</f>
        <v>30</v>
      </c>
      <c r="G32" s="62">
        <f>'6'!F32</f>
        <v>18</v>
      </c>
    </row>
    <row r="33" spans="1:7" ht="38.25" x14ac:dyDescent="0.2">
      <c r="A33" s="66" t="s">
        <v>148</v>
      </c>
      <c r="B33" s="161">
        <v>992</v>
      </c>
      <c r="C33" s="129" t="s">
        <v>211</v>
      </c>
      <c r="D33" s="129" t="s">
        <v>131</v>
      </c>
      <c r="E33" s="129" t="s">
        <v>292</v>
      </c>
      <c r="F33" s="62">
        <f>'6'!E33</f>
        <v>30</v>
      </c>
      <c r="G33" s="62">
        <f>'6'!F33</f>
        <v>18</v>
      </c>
    </row>
    <row r="34" spans="1:7" x14ac:dyDescent="0.2">
      <c r="A34" s="66" t="s">
        <v>132</v>
      </c>
      <c r="B34" s="161">
        <v>992</v>
      </c>
      <c r="C34" s="129" t="s">
        <v>211</v>
      </c>
      <c r="D34" s="129" t="s">
        <v>133</v>
      </c>
      <c r="E34" s="129"/>
      <c r="F34" s="62">
        <f>'6'!E34</f>
        <v>1</v>
      </c>
      <c r="G34" s="62">
        <f>'6'!F34</f>
        <v>1</v>
      </c>
    </row>
    <row r="35" spans="1:7" ht="38.25" x14ac:dyDescent="0.2">
      <c r="A35" s="66" t="s">
        <v>148</v>
      </c>
      <c r="B35" s="161">
        <v>992</v>
      </c>
      <c r="C35" s="129" t="s">
        <v>211</v>
      </c>
      <c r="D35" s="129" t="s">
        <v>133</v>
      </c>
      <c r="E35" s="129" t="s">
        <v>292</v>
      </c>
      <c r="F35" s="62">
        <f>'6'!E35</f>
        <v>1</v>
      </c>
      <c r="G35" s="62">
        <f>'6'!F35</f>
        <v>1</v>
      </c>
    </row>
    <row r="36" spans="1:7" ht="89.25" x14ac:dyDescent="0.2">
      <c r="A36" s="150" t="s">
        <v>212</v>
      </c>
      <c r="B36" s="231">
        <v>992</v>
      </c>
      <c r="C36" s="128" t="s">
        <v>213</v>
      </c>
      <c r="D36" s="129"/>
      <c r="E36" s="129"/>
      <c r="F36" s="49">
        <f>'6'!E36</f>
        <v>736.59999999999991</v>
      </c>
      <c r="G36" s="49">
        <f>'6'!F36</f>
        <v>736.59999999999991</v>
      </c>
    </row>
    <row r="37" spans="1:7" ht="38.25" x14ac:dyDescent="0.2">
      <c r="A37" s="150" t="s">
        <v>214</v>
      </c>
      <c r="B37" s="231">
        <v>992</v>
      </c>
      <c r="C37" s="128" t="s">
        <v>215</v>
      </c>
      <c r="D37" s="129"/>
      <c r="E37" s="129"/>
      <c r="F37" s="49">
        <f>'6'!E37</f>
        <v>736.59999999999991</v>
      </c>
      <c r="G37" s="49">
        <f>'6'!F37</f>
        <v>736.59999999999991</v>
      </c>
    </row>
    <row r="38" spans="1:7" x14ac:dyDescent="0.2">
      <c r="A38" s="66" t="s">
        <v>134</v>
      </c>
      <c r="B38" s="161">
        <v>992</v>
      </c>
      <c r="C38" s="129" t="s">
        <v>215</v>
      </c>
      <c r="D38" s="129" t="s">
        <v>179</v>
      </c>
      <c r="E38" s="129"/>
      <c r="F38" s="62">
        <f>'6'!E38</f>
        <v>736.59999999999991</v>
      </c>
      <c r="G38" s="62">
        <f>'6'!F38</f>
        <v>736.59999999999991</v>
      </c>
    </row>
    <row r="39" spans="1:7" ht="76.5" x14ac:dyDescent="0.2">
      <c r="A39" s="66" t="s">
        <v>216</v>
      </c>
      <c r="B39" s="161">
        <v>992</v>
      </c>
      <c r="C39" s="129" t="s">
        <v>215</v>
      </c>
      <c r="D39" s="129" t="s">
        <v>179</v>
      </c>
      <c r="E39" s="129" t="s">
        <v>292</v>
      </c>
      <c r="F39" s="62">
        <f>'6'!E39</f>
        <v>409.7</v>
      </c>
      <c r="G39" s="62">
        <f>'6'!F39</f>
        <v>409.7</v>
      </c>
    </row>
    <row r="40" spans="1:7" ht="38.25" x14ac:dyDescent="0.2">
      <c r="A40" s="156" t="s">
        <v>118</v>
      </c>
      <c r="B40" s="221">
        <v>992</v>
      </c>
      <c r="C40" s="129" t="s">
        <v>215</v>
      </c>
      <c r="D40" s="129" t="s">
        <v>179</v>
      </c>
      <c r="E40" s="129" t="s">
        <v>293</v>
      </c>
      <c r="F40" s="62">
        <f>'6'!E40</f>
        <v>326.89999999999998</v>
      </c>
      <c r="G40" s="62">
        <f>'6'!F40</f>
        <v>326.89999999999998</v>
      </c>
    </row>
    <row r="41" spans="1:7" ht="25.5" x14ac:dyDescent="0.2">
      <c r="A41" s="149" t="s">
        <v>345</v>
      </c>
      <c r="B41" s="136">
        <v>992</v>
      </c>
      <c r="C41" s="127" t="s">
        <v>217</v>
      </c>
      <c r="D41" s="127"/>
      <c r="E41" s="127"/>
      <c r="F41" s="141">
        <f>'6'!E41</f>
        <v>1</v>
      </c>
      <c r="G41" s="141">
        <f>'6'!F41</f>
        <v>1</v>
      </c>
    </row>
    <row r="42" spans="1:7" ht="25.5" x14ac:dyDescent="0.2">
      <c r="A42" s="152" t="s">
        <v>218</v>
      </c>
      <c r="B42" s="222">
        <v>992</v>
      </c>
      <c r="C42" s="128" t="s">
        <v>219</v>
      </c>
      <c r="D42" s="128"/>
      <c r="E42" s="128"/>
      <c r="F42" s="49">
        <f>'6'!E42</f>
        <v>1</v>
      </c>
      <c r="G42" s="49">
        <f>'6'!F42</f>
        <v>1</v>
      </c>
    </row>
    <row r="43" spans="1:7" ht="25.5" x14ac:dyDescent="0.2">
      <c r="A43" s="150" t="s">
        <v>149</v>
      </c>
      <c r="B43" s="231">
        <v>992</v>
      </c>
      <c r="C43" s="128" t="s">
        <v>220</v>
      </c>
      <c r="D43" s="129"/>
      <c r="E43" s="129"/>
      <c r="F43" s="49">
        <f>'6'!E43</f>
        <v>1</v>
      </c>
      <c r="G43" s="49">
        <f>'6'!F43</f>
        <v>1</v>
      </c>
    </row>
    <row r="44" spans="1:7" x14ac:dyDescent="0.2">
      <c r="A44" s="66" t="s">
        <v>138</v>
      </c>
      <c r="B44" s="161">
        <v>992</v>
      </c>
      <c r="C44" s="129" t="s">
        <v>220</v>
      </c>
      <c r="D44" s="129" t="s">
        <v>139</v>
      </c>
      <c r="E44" s="129"/>
      <c r="F44" s="62">
        <f>'6'!E44</f>
        <v>1</v>
      </c>
      <c r="G44" s="62">
        <f>'6'!F44</f>
        <v>1</v>
      </c>
    </row>
    <row r="45" spans="1:7" ht="25.5" x14ac:dyDescent="0.2">
      <c r="A45" s="66" t="s">
        <v>28</v>
      </c>
      <c r="B45" s="161">
        <v>992</v>
      </c>
      <c r="C45" s="129" t="s">
        <v>220</v>
      </c>
      <c r="D45" s="129" t="s">
        <v>139</v>
      </c>
      <c r="E45" s="129" t="s">
        <v>306</v>
      </c>
      <c r="F45" s="62">
        <f>'6'!E45</f>
        <v>1</v>
      </c>
      <c r="G45" s="62">
        <f>'6'!F45</f>
        <v>1</v>
      </c>
    </row>
    <row r="46" spans="1:7" ht="38.25" x14ac:dyDescent="0.2">
      <c r="A46" s="149" t="s">
        <v>391</v>
      </c>
      <c r="B46" s="136">
        <v>992</v>
      </c>
      <c r="C46" s="127" t="s">
        <v>221</v>
      </c>
      <c r="D46" s="127"/>
      <c r="E46" s="127"/>
      <c r="F46" s="141">
        <f>'6'!E46</f>
        <v>58.3</v>
      </c>
      <c r="G46" s="141">
        <f>'6'!F46</f>
        <v>58.3</v>
      </c>
    </row>
    <row r="47" spans="1:7" ht="38.25" x14ac:dyDescent="0.2">
      <c r="A47" s="150" t="s">
        <v>222</v>
      </c>
      <c r="B47" s="231">
        <v>992</v>
      </c>
      <c r="C47" s="128" t="s">
        <v>223</v>
      </c>
      <c r="D47" s="128"/>
      <c r="E47" s="128"/>
      <c r="F47" s="49">
        <f>'6'!E47</f>
        <v>58.3</v>
      </c>
      <c r="G47" s="49">
        <f>'6'!F47</f>
        <v>58.3</v>
      </c>
    </row>
    <row r="48" spans="1:7" ht="25.5" x14ac:dyDescent="0.2">
      <c r="A48" s="150" t="s">
        <v>150</v>
      </c>
      <c r="B48" s="231">
        <v>992</v>
      </c>
      <c r="C48" s="128" t="s">
        <v>224</v>
      </c>
      <c r="D48" s="128"/>
      <c r="E48" s="128"/>
      <c r="F48" s="49">
        <f>'6'!E48</f>
        <v>58.3</v>
      </c>
      <c r="G48" s="49">
        <f>'6'!F48</f>
        <v>58.3</v>
      </c>
    </row>
    <row r="49" spans="1:7" ht="51" x14ac:dyDescent="0.2">
      <c r="A49" s="66" t="s">
        <v>206</v>
      </c>
      <c r="B49" s="161">
        <v>992</v>
      </c>
      <c r="C49" s="129" t="s">
        <v>224</v>
      </c>
      <c r="D49" s="129" t="s">
        <v>130</v>
      </c>
      <c r="E49" s="129"/>
      <c r="F49" s="62">
        <f>'6'!E49</f>
        <v>55.4</v>
      </c>
      <c r="G49" s="62">
        <f>'6'!F49</f>
        <v>55.4</v>
      </c>
    </row>
    <row r="50" spans="1:7" x14ac:dyDescent="0.2">
      <c r="A50" s="66" t="s">
        <v>40</v>
      </c>
      <c r="B50" s="161">
        <v>992</v>
      </c>
      <c r="C50" s="129" t="s">
        <v>224</v>
      </c>
      <c r="D50" s="129" t="s">
        <v>130</v>
      </c>
      <c r="E50" s="129" t="s">
        <v>298</v>
      </c>
      <c r="F50" s="62">
        <f>'6'!E50</f>
        <v>55.4</v>
      </c>
      <c r="G50" s="62">
        <f>'6'!F50</f>
        <v>55.4</v>
      </c>
    </row>
    <row r="51" spans="1:7" ht="25.5" x14ac:dyDescent="0.2">
      <c r="A51" s="66" t="s">
        <v>339</v>
      </c>
      <c r="B51" s="161">
        <v>992</v>
      </c>
      <c r="C51" s="129" t="s">
        <v>224</v>
      </c>
      <c r="D51" s="129" t="s">
        <v>131</v>
      </c>
      <c r="E51" s="129"/>
      <c r="F51" s="62">
        <f>'6'!E51</f>
        <v>2.9</v>
      </c>
      <c r="G51" s="62">
        <f>'6'!F51</f>
        <v>2.9</v>
      </c>
    </row>
    <row r="52" spans="1:7" x14ac:dyDescent="0.2">
      <c r="A52" s="66" t="s">
        <v>40</v>
      </c>
      <c r="B52" s="161">
        <v>992</v>
      </c>
      <c r="C52" s="129" t="s">
        <v>224</v>
      </c>
      <c r="D52" s="129" t="s">
        <v>131</v>
      </c>
      <c r="E52" s="129" t="s">
        <v>298</v>
      </c>
      <c r="F52" s="62">
        <f>'6'!E52</f>
        <v>2.9</v>
      </c>
      <c r="G52" s="62">
        <f>'6'!F52</f>
        <v>2.9</v>
      </c>
    </row>
    <row r="53" spans="1:7" ht="25.5" x14ac:dyDescent="0.2">
      <c r="A53" s="162" t="s">
        <v>392</v>
      </c>
      <c r="B53" s="164">
        <v>992</v>
      </c>
      <c r="C53" s="160" t="s">
        <v>225</v>
      </c>
      <c r="D53" s="163"/>
      <c r="E53" s="163"/>
      <c r="F53" s="166">
        <f>'6'!E53</f>
        <v>2131.5</v>
      </c>
      <c r="G53" s="166">
        <f>'6'!F53</f>
        <v>2250.6999999999998</v>
      </c>
    </row>
    <row r="54" spans="1:7" x14ac:dyDescent="0.2">
      <c r="A54" s="149" t="s">
        <v>393</v>
      </c>
      <c r="B54" s="136">
        <v>992</v>
      </c>
      <c r="C54" s="127" t="s">
        <v>226</v>
      </c>
      <c r="D54" s="132"/>
      <c r="E54" s="132"/>
      <c r="F54" s="141">
        <f>'6'!E54</f>
        <v>2131.5</v>
      </c>
      <c r="G54" s="141">
        <f>'6'!F54</f>
        <v>2250.6999999999998</v>
      </c>
    </row>
    <row r="55" spans="1:7" ht="38.25" hidden="1" x14ac:dyDescent="0.2">
      <c r="A55" s="150" t="s">
        <v>151</v>
      </c>
      <c r="B55" s="231">
        <v>992</v>
      </c>
      <c r="C55" s="128" t="s">
        <v>227</v>
      </c>
      <c r="D55" s="129"/>
      <c r="E55" s="129"/>
      <c r="F55" s="49">
        <f>'6'!E55</f>
        <v>0</v>
      </c>
      <c r="G55" s="49">
        <f>'6'!F55</f>
        <v>0</v>
      </c>
    </row>
    <row r="56" spans="1:7" ht="38.25" hidden="1" x14ac:dyDescent="0.2">
      <c r="A56" s="150" t="s">
        <v>214</v>
      </c>
      <c r="B56" s="231">
        <v>992</v>
      </c>
      <c r="C56" s="128" t="s">
        <v>228</v>
      </c>
      <c r="D56" s="129"/>
      <c r="E56" s="129"/>
      <c r="F56" s="49">
        <f>'6'!E56</f>
        <v>0</v>
      </c>
      <c r="G56" s="49">
        <f>'6'!F56</f>
        <v>0</v>
      </c>
    </row>
    <row r="57" spans="1:7" ht="25.5" hidden="1" x14ac:dyDescent="0.2">
      <c r="A57" s="66" t="s">
        <v>339</v>
      </c>
      <c r="B57" s="161">
        <v>992</v>
      </c>
      <c r="C57" s="129" t="s">
        <v>228</v>
      </c>
      <c r="D57" s="129" t="s">
        <v>131</v>
      </c>
      <c r="E57" s="129"/>
      <c r="F57" s="62">
        <f>'6'!E57</f>
        <v>0</v>
      </c>
      <c r="G57" s="62">
        <f>'6'!F57</f>
        <v>0</v>
      </c>
    </row>
    <row r="58" spans="1:7" hidden="1" x14ac:dyDescent="0.2">
      <c r="A58" s="66" t="s">
        <v>117</v>
      </c>
      <c r="B58" s="161">
        <v>992</v>
      </c>
      <c r="C58" s="129" t="s">
        <v>228</v>
      </c>
      <c r="D58" s="129" t="s">
        <v>131</v>
      </c>
      <c r="E58" s="129" t="s">
        <v>299</v>
      </c>
      <c r="F58" s="62">
        <f>'6'!E58</f>
        <v>0</v>
      </c>
      <c r="G58" s="62">
        <f>'6'!F58</f>
        <v>0</v>
      </c>
    </row>
    <row r="59" spans="1:7" ht="25.5" hidden="1" x14ac:dyDescent="0.2">
      <c r="A59" s="153" t="s">
        <v>382</v>
      </c>
      <c r="B59" s="217">
        <v>992</v>
      </c>
      <c r="C59" s="128" t="s">
        <v>514</v>
      </c>
      <c r="D59" s="129"/>
      <c r="E59" s="129"/>
      <c r="F59" s="62">
        <f>'6'!E59</f>
        <v>0</v>
      </c>
      <c r="G59" s="62">
        <f>'6'!F59</f>
        <v>0</v>
      </c>
    </row>
    <row r="60" spans="1:7" ht="25.5" hidden="1" x14ac:dyDescent="0.2">
      <c r="A60" s="151" t="s">
        <v>384</v>
      </c>
      <c r="B60" s="131">
        <v>992</v>
      </c>
      <c r="C60" s="129" t="s">
        <v>514</v>
      </c>
      <c r="D60" s="129" t="s">
        <v>131</v>
      </c>
      <c r="E60" s="129"/>
      <c r="F60" s="62">
        <f>'6'!E60</f>
        <v>0</v>
      </c>
      <c r="G60" s="62">
        <f>'6'!F60</f>
        <v>0</v>
      </c>
    </row>
    <row r="61" spans="1:7" hidden="1" x14ac:dyDescent="0.2">
      <c r="A61" s="66" t="s">
        <v>117</v>
      </c>
      <c r="B61" s="161">
        <v>992</v>
      </c>
      <c r="C61" s="129" t="s">
        <v>514</v>
      </c>
      <c r="D61" s="129" t="s">
        <v>131</v>
      </c>
      <c r="E61" s="129" t="s">
        <v>299</v>
      </c>
      <c r="F61" s="62">
        <f>'6'!E61</f>
        <v>0</v>
      </c>
      <c r="G61" s="62">
        <f>'6'!F61</f>
        <v>0</v>
      </c>
    </row>
    <row r="62" spans="1:7" ht="25.5" hidden="1" x14ac:dyDescent="0.2">
      <c r="A62" s="233" t="s">
        <v>534</v>
      </c>
      <c r="B62" s="217">
        <v>992</v>
      </c>
      <c r="C62" s="133" t="s">
        <v>535</v>
      </c>
      <c r="D62" s="130"/>
      <c r="E62" s="130"/>
      <c r="F62" s="54">
        <f>'6'!E62</f>
        <v>0</v>
      </c>
      <c r="G62" s="54">
        <f>'6'!F62</f>
        <v>0</v>
      </c>
    </row>
    <row r="63" spans="1:7" ht="25.5" hidden="1" x14ac:dyDescent="0.2">
      <c r="A63" s="234" t="s">
        <v>339</v>
      </c>
      <c r="B63" s="131">
        <v>992</v>
      </c>
      <c r="C63" s="130" t="s">
        <v>535</v>
      </c>
      <c r="D63" s="130" t="s">
        <v>131</v>
      </c>
      <c r="E63" s="130"/>
      <c r="F63" s="144">
        <f>'6'!E63</f>
        <v>0</v>
      </c>
      <c r="G63" s="144">
        <f>'6'!F63</f>
        <v>0</v>
      </c>
    </row>
    <row r="64" spans="1:7" hidden="1" x14ac:dyDescent="0.2">
      <c r="A64" s="234" t="s">
        <v>117</v>
      </c>
      <c r="B64" s="131">
        <v>992</v>
      </c>
      <c r="C64" s="130" t="s">
        <v>535</v>
      </c>
      <c r="D64" s="130" t="s">
        <v>131</v>
      </c>
      <c r="E64" s="130" t="s">
        <v>299</v>
      </c>
      <c r="F64" s="144">
        <f>'6'!E64</f>
        <v>0</v>
      </c>
      <c r="G64" s="144">
        <f>'6'!F64</f>
        <v>0</v>
      </c>
    </row>
    <row r="65" spans="1:7" ht="51" hidden="1" x14ac:dyDescent="0.2">
      <c r="A65" s="150" t="s">
        <v>152</v>
      </c>
      <c r="B65" s="231">
        <v>992</v>
      </c>
      <c r="C65" s="128" t="s">
        <v>229</v>
      </c>
      <c r="D65" s="129"/>
      <c r="E65" s="129"/>
      <c r="F65" s="49">
        <f>'6'!E65</f>
        <v>0</v>
      </c>
      <c r="G65" s="49">
        <f>'6'!F65</f>
        <v>0</v>
      </c>
    </row>
    <row r="66" spans="1:7" ht="38.25" hidden="1" x14ac:dyDescent="0.2">
      <c r="A66" s="150" t="s">
        <v>214</v>
      </c>
      <c r="B66" s="231">
        <v>992</v>
      </c>
      <c r="C66" s="128" t="s">
        <v>230</v>
      </c>
      <c r="D66" s="129"/>
      <c r="E66" s="129"/>
      <c r="F66" s="49">
        <f>'6'!E66</f>
        <v>0</v>
      </c>
      <c r="G66" s="49">
        <f>'6'!F66</f>
        <v>0</v>
      </c>
    </row>
    <row r="67" spans="1:7" ht="25.5" hidden="1" x14ac:dyDescent="0.2">
      <c r="A67" s="66" t="s">
        <v>339</v>
      </c>
      <c r="B67" s="161">
        <v>992</v>
      </c>
      <c r="C67" s="129" t="s">
        <v>230</v>
      </c>
      <c r="D67" s="129" t="s">
        <v>131</v>
      </c>
      <c r="E67" s="129"/>
      <c r="F67" s="62">
        <f>'6'!E67</f>
        <v>0</v>
      </c>
      <c r="G67" s="62">
        <f>'6'!F67</f>
        <v>0</v>
      </c>
    </row>
    <row r="68" spans="1:7" hidden="1" x14ac:dyDescent="0.2">
      <c r="A68" s="66" t="s">
        <v>117</v>
      </c>
      <c r="B68" s="161">
        <v>992</v>
      </c>
      <c r="C68" s="129" t="s">
        <v>230</v>
      </c>
      <c r="D68" s="129" t="s">
        <v>131</v>
      </c>
      <c r="E68" s="129" t="s">
        <v>299</v>
      </c>
      <c r="F68" s="62">
        <f>'6'!E68</f>
        <v>0</v>
      </c>
      <c r="G68" s="62">
        <f>'6'!F68</f>
        <v>0</v>
      </c>
    </row>
    <row r="69" spans="1:7" ht="51" x14ac:dyDescent="0.2">
      <c r="A69" s="150" t="s">
        <v>153</v>
      </c>
      <c r="B69" s="231">
        <v>992</v>
      </c>
      <c r="C69" s="128" t="s">
        <v>231</v>
      </c>
      <c r="D69" s="129"/>
      <c r="E69" s="129"/>
      <c r="F69" s="49">
        <f>'6'!E69</f>
        <v>1065.7</v>
      </c>
      <c r="G69" s="49">
        <f>'6'!F69</f>
        <v>1125.3</v>
      </c>
    </row>
    <row r="70" spans="1:7" ht="38.25" x14ac:dyDescent="0.2">
      <c r="A70" s="150" t="s">
        <v>214</v>
      </c>
      <c r="B70" s="231">
        <v>992</v>
      </c>
      <c r="C70" s="128" t="s">
        <v>232</v>
      </c>
      <c r="D70" s="129"/>
      <c r="E70" s="129"/>
      <c r="F70" s="49">
        <f>'6'!E70</f>
        <v>1065.7</v>
      </c>
      <c r="G70" s="49">
        <f>'6'!F70</f>
        <v>1125.3</v>
      </c>
    </row>
    <row r="71" spans="1:7" ht="25.5" x14ac:dyDescent="0.2">
      <c r="A71" s="66" t="s">
        <v>338</v>
      </c>
      <c r="B71" s="161">
        <v>992</v>
      </c>
      <c r="C71" s="129" t="s">
        <v>232</v>
      </c>
      <c r="D71" s="129" t="s">
        <v>131</v>
      </c>
      <c r="E71" s="129"/>
      <c r="F71" s="62">
        <f>'6'!E71</f>
        <v>1065.7</v>
      </c>
      <c r="G71" s="62">
        <f>'6'!F71</f>
        <v>1125.3</v>
      </c>
    </row>
    <row r="72" spans="1:7" x14ac:dyDescent="0.2">
      <c r="A72" s="66" t="s">
        <v>117</v>
      </c>
      <c r="B72" s="161">
        <v>992</v>
      </c>
      <c r="C72" s="129" t="s">
        <v>232</v>
      </c>
      <c r="D72" s="129" t="s">
        <v>131</v>
      </c>
      <c r="E72" s="129" t="s">
        <v>299</v>
      </c>
      <c r="F72" s="62">
        <f>'6'!E72</f>
        <v>1065.7</v>
      </c>
      <c r="G72" s="62">
        <f>'6'!F72</f>
        <v>1125.3</v>
      </c>
    </row>
    <row r="73" spans="1:7" hidden="1" x14ac:dyDescent="0.2">
      <c r="A73" s="66" t="s">
        <v>132</v>
      </c>
      <c r="B73" s="161">
        <v>992</v>
      </c>
      <c r="C73" s="129" t="s">
        <v>232</v>
      </c>
      <c r="D73" s="129" t="s">
        <v>133</v>
      </c>
      <c r="E73" s="129"/>
      <c r="F73" s="62">
        <f>'6'!E73</f>
        <v>0</v>
      </c>
      <c r="G73" s="62">
        <f>'6'!F73</f>
        <v>0</v>
      </c>
    </row>
    <row r="74" spans="1:7" hidden="1" x14ac:dyDescent="0.2">
      <c r="A74" s="66" t="s">
        <v>117</v>
      </c>
      <c r="B74" s="161">
        <v>992</v>
      </c>
      <c r="C74" s="129" t="s">
        <v>232</v>
      </c>
      <c r="D74" s="129" t="s">
        <v>133</v>
      </c>
      <c r="E74" s="129" t="s">
        <v>299</v>
      </c>
      <c r="F74" s="62">
        <f>'6'!E74</f>
        <v>0</v>
      </c>
      <c r="G74" s="62">
        <f>'6'!F74</f>
        <v>0</v>
      </c>
    </row>
    <row r="75" spans="1:7" ht="25.5" hidden="1" x14ac:dyDescent="0.2">
      <c r="A75" s="153" t="s">
        <v>382</v>
      </c>
      <c r="B75" s="217">
        <v>992</v>
      </c>
      <c r="C75" s="128" t="s">
        <v>536</v>
      </c>
      <c r="D75" s="129"/>
      <c r="E75" s="129"/>
      <c r="F75" s="49">
        <f>'6'!E75</f>
        <v>0</v>
      </c>
      <c r="G75" s="49">
        <f>'6'!F75</f>
        <v>0</v>
      </c>
    </row>
    <row r="76" spans="1:7" ht="25.5" hidden="1" x14ac:dyDescent="0.2">
      <c r="A76" s="151" t="s">
        <v>384</v>
      </c>
      <c r="B76" s="131">
        <v>992</v>
      </c>
      <c r="C76" s="129" t="s">
        <v>536</v>
      </c>
      <c r="D76" s="129" t="s">
        <v>131</v>
      </c>
      <c r="E76" s="129"/>
      <c r="F76" s="62">
        <f>'6'!E76</f>
        <v>0</v>
      </c>
      <c r="G76" s="62">
        <f>'6'!F76</f>
        <v>0</v>
      </c>
    </row>
    <row r="77" spans="1:7" hidden="1" x14ac:dyDescent="0.2">
      <c r="A77" s="66" t="s">
        <v>117</v>
      </c>
      <c r="B77" s="161">
        <v>992</v>
      </c>
      <c r="C77" s="129" t="s">
        <v>536</v>
      </c>
      <c r="D77" s="129" t="s">
        <v>131</v>
      </c>
      <c r="E77" s="129" t="s">
        <v>299</v>
      </c>
      <c r="F77" s="62">
        <f>'6'!E77</f>
        <v>0</v>
      </c>
      <c r="G77" s="62">
        <f>'6'!F77</f>
        <v>0</v>
      </c>
    </row>
    <row r="78" spans="1:7" ht="25.5" x14ac:dyDescent="0.2">
      <c r="A78" s="150" t="s">
        <v>317</v>
      </c>
      <c r="B78" s="231">
        <v>992</v>
      </c>
      <c r="C78" s="128" t="s">
        <v>318</v>
      </c>
      <c r="D78" s="129"/>
      <c r="E78" s="129"/>
      <c r="F78" s="49">
        <f>'6'!E78</f>
        <v>1065.8</v>
      </c>
      <c r="G78" s="49">
        <f>'6'!F78</f>
        <v>1125.4000000000001</v>
      </c>
    </row>
    <row r="79" spans="1:7" ht="38.25" x14ac:dyDescent="0.2">
      <c r="A79" s="150" t="s">
        <v>214</v>
      </c>
      <c r="B79" s="231">
        <v>992</v>
      </c>
      <c r="C79" s="128" t="s">
        <v>319</v>
      </c>
      <c r="D79" s="129"/>
      <c r="E79" s="129"/>
      <c r="F79" s="49">
        <f>'6'!E79</f>
        <v>1065.8</v>
      </c>
      <c r="G79" s="49">
        <f>'6'!F79</f>
        <v>1125.4000000000001</v>
      </c>
    </row>
    <row r="80" spans="1:7" ht="25.5" x14ac:dyDescent="0.2">
      <c r="A80" s="66" t="s">
        <v>339</v>
      </c>
      <c r="B80" s="161">
        <v>992</v>
      </c>
      <c r="C80" s="129" t="s">
        <v>319</v>
      </c>
      <c r="D80" s="129" t="s">
        <v>131</v>
      </c>
      <c r="E80" s="129"/>
      <c r="F80" s="62">
        <f>'6'!E80</f>
        <v>1065.8</v>
      </c>
      <c r="G80" s="62">
        <f>'6'!F80</f>
        <v>1125.4000000000001</v>
      </c>
    </row>
    <row r="81" spans="1:7" x14ac:dyDescent="0.2">
      <c r="A81" s="66" t="s">
        <v>117</v>
      </c>
      <c r="B81" s="161">
        <v>992</v>
      </c>
      <c r="C81" s="129" t="s">
        <v>319</v>
      </c>
      <c r="D81" s="129" t="s">
        <v>131</v>
      </c>
      <c r="E81" s="129" t="s">
        <v>299</v>
      </c>
      <c r="F81" s="62">
        <f>'6'!E81</f>
        <v>1065.8</v>
      </c>
      <c r="G81" s="62">
        <f>'6'!F81</f>
        <v>1125.4000000000001</v>
      </c>
    </row>
    <row r="82" spans="1:7" hidden="1" x14ac:dyDescent="0.2">
      <c r="A82" s="66" t="s">
        <v>132</v>
      </c>
      <c r="B82" s="161">
        <v>992</v>
      </c>
      <c r="C82" s="129" t="s">
        <v>319</v>
      </c>
      <c r="D82" s="129" t="s">
        <v>133</v>
      </c>
      <c r="E82" s="129"/>
      <c r="F82" s="62">
        <f>'6'!E82</f>
        <v>0</v>
      </c>
      <c r="G82" s="62">
        <f>'6'!F82</f>
        <v>0</v>
      </c>
    </row>
    <row r="83" spans="1:7" hidden="1" x14ac:dyDescent="0.2">
      <c r="A83" s="66" t="s">
        <v>117</v>
      </c>
      <c r="B83" s="161">
        <v>992</v>
      </c>
      <c r="C83" s="129" t="s">
        <v>319</v>
      </c>
      <c r="D83" s="129" t="s">
        <v>133</v>
      </c>
      <c r="E83" s="129" t="s">
        <v>299</v>
      </c>
      <c r="F83" s="62">
        <f>'6'!E83</f>
        <v>0</v>
      </c>
      <c r="G83" s="62">
        <f>'6'!F83</f>
        <v>0</v>
      </c>
    </row>
    <row r="84" spans="1:7" ht="25.5" x14ac:dyDescent="0.2">
      <c r="A84" s="162" t="s">
        <v>394</v>
      </c>
      <c r="B84" s="164">
        <v>992</v>
      </c>
      <c r="C84" s="160" t="s">
        <v>233</v>
      </c>
      <c r="D84" s="163"/>
      <c r="E84" s="163"/>
      <c r="F84" s="166">
        <f>'6'!E84</f>
        <v>482</v>
      </c>
      <c r="G84" s="166">
        <f>'6'!F84</f>
        <v>9066.2999999999993</v>
      </c>
    </row>
    <row r="85" spans="1:7" ht="25.5" x14ac:dyDescent="0.2">
      <c r="A85" s="149" t="s">
        <v>395</v>
      </c>
      <c r="B85" s="136">
        <v>992</v>
      </c>
      <c r="C85" s="136" t="s">
        <v>234</v>
      </c>
      <c r="D85" s="136"/>
      <c r="E85" s="136"/>
      <c r="F85" s="145">
        <f>'6'!E85</f>
        <v>0</v>
      </c>
      <c r="G85" s="145">
        <f>'6'!F85</f>
        <v>345.3</v>
      </c>
    </row>
    <row r="86" spans="1:7" ht="25.5" x14ac:dyDescent="0.2">
      <c r="A86" s="198" t="s">
        <v>483</v>
      </c>
      <c r="B86" s="231">
        <v>992</v>
      </c>
      <c r="C86" s="128" t="s">
        <v>484</v>
      </c>
      <c r="D86" s="129"/>
      <c r="E86" s="129"/>
      <c r="F86" s="49">
        <f>'6'!E86</f>
        <v>0</v>
      </c>
      <c r="G86" s="49">
        <f>'6'!F86</f>
        <v>345.3</v>
      </c>
    </row>
    <row r="87" spans="1:7" ht="38.25" x14ac:dyDescent="0.2">
      <c r="A87" s="198" t="s">
        <v>214</v>
      </c>
      <c r="B87" s="231">
        <v>992</v>
      </c>
      <c r="C87" s="128" t="s">
        <v>485</v>
      </c>
      <c r="D87" s="129"/>
      <c r="E87" s="129"/>
      <c r="F87" s="49">
        <f>'6'!E87</f>
        <v>0</v>
      </c>
      <c r="G87" s="49">
        <f>'6'!F87</f>
        <v>345.3</v>
      </c>
    </row>
    <row r="88" spans="1:7" ht="25.5" x14ac:dyDescent="0.2">
      <c r="A88" s="116" t="s">
        <v>338</v>
      </c>
      <c r="B88" s="161">
        <v>992</v>
      </c>
      <c r="C88" s="129" t="s">
        <v>485</v>
      </c>
      <c r="D88" s="129" t="s">
        <v>131</v>
      </c>
      <c r="E88" s="129"/>
      <c r="F88" s="62">
        <f>'6'!E88</f>
        <v>0</v>
      </c>
      <c r="G88" s="62">
        <f>'6'!F88</f>
        <v>345.3</v>
      </c>
    </row>
    <row r="89" spans="1:7" x14ac:dyDescent="0.2">
      <c r="A89" s="116" t="s">
        <v>87</v>
      </c>
      <c r="B89" s="161">
        <v>992</v>
      </c>
      <c r="C89" s="129" t="s">
        <v>485</v>
      </c>
      <c r="D89" s="129" t="s">
        <v>131</v>
      </c>
      <c r="E89" s="129" t="s">
        <v>300</v>
      </c>
      <c r="F89" s="62">
        <f>'6'!E89</f>
        <v>0</v>
      </c>
      <c r="G89" s="62">
        <f>'6'!F89</f>
        <v>345.3</v>
      </c>
    </row>
    <row r="90" spans="1:7" ht="25.5" hidden="1" x14ac:dyDescent="0.2">
      <c r="A90" s="150" t="s">
        <v>154</v>
      </c>
      <c r="B90" s="231">
        <v>992</v>
      </c>
      <c r="C90" s="128" t="s">
        <v>235</v>
      </c>
      <c r="D90" s="129"/>
      <c r="E90" s="129"/>
      <c r="F90" s="49">
        <f>'6'!E90</f>
        <v>0</v>
      </c>
      <c r="G90" s="49">
        <f>'6'!F90</f>
        <v>0</v>
      </c>
    </row>
    <row r="91" spans="1:7" ht="38.25" hidden="1" x14ac:dyDescent="0.2">
      <c r="A91" s="150" t="s">
        <v>214</v>
      </c>
      <c r="B91" s="231">
        <v>992</v>
      </c>
      <c r="C91" s="128" t="s">
        <v>236</v>
      </c>
      <c r="D91" s="129"/>
      <c r="E91" s="129"/>
      <c r="F91" s="49">
        <f>'6'!E91</f>
        <v>0</v>
      </c>
      <c r="G91" s="49">
        <f>'6'!F91</f>
        <v>0</v>
      </c>
    </row>
    <row r="92" spans="1:7" ht="25.5" hidden="1" x14ac:dyDescent="0.2">
      <c r="A92" s="66" t="s">
        <v>339</v>
      </c>
      <c r="B92" s="161">
        <v>992</v>
      </c>
      <c r="C92" s="129" t="s">
        <v>236</v>
      </c>
      <c r="D92" s="129" t="s">
        <v>131</v>
      </c>
      <c r="E92" s="129"/>
      <c r="F92" s="62">
        <f>'6'!E92</f>
        <v>0</v>
      </c>
      <c r="G92" s="62">
        <f>'6'!F92</f>
        <v>0</v>
      </c>
    </row>
    <row r="93" spans="1:7" hidden="1" x14ac:dyDescent="0.2">
      <c r="A93" s="66" t="s">
        <v>87</v>
      </c>
      <c r="B93" s="161">
        <v>992</v>
      </c>
      <c r="C93" s="129" t="s">
        <v>236</v>
      </c>
      <c r="D93" s="129" t="s">
        <v>131</v>
      </c>
      <c r="E93" s="129" t="s">
        <v>300</v>
      </c>
      <c r="F93" s="62">
        <f>'6'!E93</f>
        <v>0</v>
      </c>
      <c r="G93" s="62">
        <f>'6'!F93</f>
        <v>0</v>
      </c>
    </row>
    <row r="94" spans="1:7" ht="25.5" hidden="1" x14ac:dyDescent="0.2">
      <c r="A94" s="149" t="s">
        <v>396</v>
      </c>
      <c r="B94" s="136">
        <v>992</v>
      </c>
      <c r="C94" s="136" t="s">
        <v>237</v>
      </c>
      <c r="D94" s="136"/>
      <c r="E94" s="136"/>
      <c r="F94" s="145">
        <f>'6'!E94</f>
        <v>0</v>
      </c>
      <c r="G94" s="145">
        <f>'6'!F94</f>
        <v>0</v>
      </c>
    </row>
    <row r="95" spans="1:7" ht="38.25" hidden="1" x14ac:dyDescent="0.2">
      <c r="A95" s="150" t="s">
        <v>155</v>
      </c>
      <c r="B95" s="231">
        <v>992</v>
      </c>
      <c r="C95" s="128" t="s">
        <v>238</v>
      </c>
      <c r="D95" s="129"/>
      <c r="E95" s="129"/>
      <c r="F95" s="49">
        <f>'6'!E95</f>
        <v>0</v>
      </c>
      <c r="G95" s="49">
        <f>'6'!F95</f>
        <v>0</v>
      </c>
    </row>
    <row r="96" spans="1:7" ht="38.25" hidden="1" x14ac:dyDescent="0.2">
      <c r="A96" s="150" t="s">
        <v>214</v>
      </c>
      <c r="B96" s="231">
        <v>992</v>
      </c>
      <c r="C96" s="128" t="s">
        <v>239</v>
      </c>
      <c r="D96" s="129"/>
      <c r="E96" s="129"/>
      <c r="F96" s="49">
        <f>'6'!E96</f>
        <v>0</v>
      </c>
      <c r="G96" s="49">
        <f>'6'!F96</f>
        <v>0</v>
      </c>
    </row>
    <row r="97" spans="1:7" ht="25.5" hidden="1" x14ac:dyDescent="0.2">
      <c r="A97" s="66" t="s">
        <v>339</v>
      </c>
      <c r="B97" s="161">
        <v>992</v>
      </c>
      <c r="C97" s="129" t="s">
        <v>239</v>
      </c>
      <c r="D97" s="129" t="s">
        <v>131</v>
      </c>
      <c r="E97" s="129"/>
      <c r="F97" s="62">
        <f>'6'!E97</f>
        <v>0</v>
      </c>
      <c r="G97" s="62">
        <f>'6'!F97</f>
        <v>0</v>
      </c>
    </row>
    <row r="98" spans="1:7" hidden="1" x14ac:dyDescent="0.2">
      <c r="A98" s="66" t="s">
        <v>87</v>
      </c>
      <c r="B98" s="161">
        <v>992</v>
      </c>
      <c r="C98" s="129" t="s">
        <v>239</v>
      </c>
      <c r="D98" s="129" t="s">
        <v>131</v>
      </c>
      <c r="E98" s="129" t="s">
        <v>300</v>
      </c>
      <c r="F98" s="62">
        <f>'6'!E98</f>
        <v>0</v>
      </c>
      <c r="G98" s="62">
        <f>'6'!F98</f>
        <v>0</v>
      </c>
    </row>
    <row r="99" spans="1:7" x14ac:dyDescent="0.2">
      <c r="A99" s="149" t="s">
        <v>397</v>
      </c>
      <c r="B99" s="136">
        <v>992</v>
      </c>
      <c r="C99" s="136" t="s">
        <v>240</v>
      </c>
      <c r="D99" s="136"/>
      <c r="E99" s="136"/>
      <c r="F99" s="145">
        <f>'6'!E99</f>
        <v>482</v>
      </c>
      <c r="G99" s="145">
        <f>'6'!F99</f>
        <v>8721</v>
      </c>
    </row>
    <row r="100" spans="1:7" ht="25.5" x14ac:dyDescent="0.2">
      <c r="A100" s="150" t="s">
        <v>156</v>
      </c>
      <c r="B100" s="231">
        <v>992</v>
      </c>
      <c r="C100" s="134" t="s">
        <v>241</v>
      </c>
      <c r="D100" s="128"/>
      <c r="E100" s="128"/>
      <c r="F100" s="49">
        <f>'6'!E100</f>
        <v>482</v>
      </c>
      <c r="G100" s="49">
        <f>'6'!F100</f>
        <v>8721</v>
      </c>
    </row>
    <row r="101" spans="1:7" ht="38.25" hidden="1" x14ac:dyDescent="0.2">
      <c r="A101" s="150" t="s">
        <v>466</v>
      </c>
      <c r="B101" s="231">
        <v>992</v>
      </c>
      <c r="C101" s="134" t="s">
        <v>242</v>
      </c>
      <c r="D101" s="128"/>
      <c r="E101" s="128"/>
      <c r="F101" s="49">
        <f>'6'!E101</f>
        <v>0</v>
      </c>
      <c r="G101" s="49">
        <f>'6'!F101</f>
        <v>0</v>
      </c>
    </row>
    <row r="102" spans="1:7" ht="25.5" hidden="1" x14ac:dyDescent="0.2">
      <c r="A102" s="66" t="s">
        <v>339</v>
      </c>
      <c r="B102" s="161">
        <v>992</v>
      </c>
      <c r="C102" s="135" t="s">
        <v>242</v>
      </c>
      <c r="D102" s="129" t="s">
        <v>131</v>
      </c>
      <c r="E102" s="129"/>
      <c r="F102" s="62">
        <f>'6'!E102</f>
        <v>0</v>
      </c>
      <c r="G102" s="62">
        <f>'6'!F102</f>
        <v>0</v>
      </c>
    </row>
    <row r="103" spans="1:7" hidden="1" x14ac:dyDescent="0.2">
      <c r="A103" s="66" t="s">
        <v>176</v>
      </c>
      <c r="B103" s="161">
        <v>992</v>
      </c>
      <c r="C103" s="135" t="s">
        <v>242</v>
      </c>
      <c r="D103" s="129" t="s">
        <v>131</v>
      </c>
      <c r="E103" s="129" t="s">
        <v>301</v>
      </c>
      <c r="F103" s="62">
        <f>'6'!E103</f>
        <v>0</v>
      </c>
      <c r="G103" s="62">
        <f>'6'!F103</f>
        <v>0</v>
      </c>
    </row>
    <row r="104" spans="1:7" hidden="1" x14ac:dyDescent="0.2">
      <c r="A104" s="66" t="s">
        <v>132</v>
      </c>
      <c r="B104" s="161">
        <v>992</v>
      </c>
      <c r="C104" s="135" t="s">
        <v>242</v>
      </c>
      <c r="D104" s="129" t="s">
        <v>133</v>
      </c>
      <c r="E104" s="129"/>
      <c r="F104" s="62">
        <f>'6'!E104</f>
        <v>0</v>
      </c>
      <c r="G104" s="62">
        <f>'6'!F104</f>
        <v>0</v>
      </c>
    </row>
    <row r="105" spans="1:7" hidden="1" x14ac:dyDescent="0.2">
      <c r="A105" s="66" t="s">
        <v>176</v>
      </c>
      <c r="B105" s="161">
        <v>992</v>
      </c>
      <c r="C105" s="135" t="s">
        <v>242</v>
      </c>
      <c r="D105" s="129" t="s">
        <v>133</v>
      </c>
      <c r="E105" s="129" t="s">
        <v>301</v>
      </c>
      <c r="F105" s="62">
        <f>'6'!E105</f>
        <v>0</v>
      </c>
      <c r="G105" s="62">
        <f>'6'!F105</f>
        <v>0</v>
      </c>
    </row>
    <row r="106" spans="1:7" hidden="1" x14ac:dyDescent="0.2">
      <c r="A106" s="150" t="s">
        <v>537</v>
      </c>
      <c r="B106" s="231">
        <v>992</v>
      </c>
      <c r="C106" s="134" t="s">
        <v>538</v>
      </c>
      <c r="D106" s="128"/>
      <c r="E106" s="128"/>
      <c r="F106" s="49">
        <f>'6'!E106</f>
        <v>0</v>
      </c>
      <c r="G106" s="49">
        <f>'6'!F106</f>
        <v>0</v>
      </c>
    </row>
    <row r="107" spans="1:7" ht="25.5" hidden="1" x14ac:dyDescent="0.2">
      <c r="A107" s="66" t="s">
        <v>339</v>
      </c>
      <c r="B107" s="161">
        <v>992</v>
      </c>
      <c r="C107" s="135" t="s">
        <v>538</v>
      </c>
      <c r="D107" s="129" t="s">
        <v>131</v>
      </c>
      <c r="E107" s="129"/>
      <c r="F107" s="62">
        <f>'6'!E107</f>
        <v>0</v>
      </c>
      <c r="G107" s="62">
        <f>'6'!F107</f>
        <v>0</v>
      </c>
    </row>
    <row r="108" spans="1:7" hidden="1" x14ac:dyDescent="0.2">
      <c r="A108" s="66" t="s">
        <v>176</v>
      </c>
      <c r="B108" s="161">
        <v>992</v>
      </c>
      <c r="C108" s="135" t="s">
        <v>538</v>
      </c>
      <c r="D108" s="129" t="s">
        <v>131</v>
      </c>
      <c r="E108" s="129" t="s">
        <v>301</v>
      </c>
      <c r="F108" s="62">
        <f>'6'!E108</f>
        <v>0</v>
      </c>
      <c r="G108" s="62">
        <f>'6'!F108</f>
        <v>0</v>
      </c>
    </row>
    <row r="109" spans="1:7" ht="25.5" hidden="1" x14ac:dyDescent="0.2">
      <c r="A109" s="150" t="s">
        <v>157</v>
      </c>
      <c r="B109" s="231">
        <v>992</v>
      </c>
      <c r="C109" s="134" t="s">
        <v>243</v>
      </c>
      <c r="D109" s="128"/>
      <c r="E109" s="128"/>
      <c r="F109" s="49">
        <f>'6'!E109</f>
        <v>0</v>
      </c>
      <c r="G109" s="49">
        <f>'6'!F109</f>
        <v>0</v>
      </c>
    </row>
    <row r="110" spans="1:7" ht="25.5" hidden="1" x14ac:dyDescent="0.2">
      <c r="A110" s="66" t="s">
        <v>339</v>
      </c>
      <c r="B110" s="161">
        <v>992</v>
      </c>
      <c r="C110" s="135" t="s">
        <v>243</v>
      </c>
      <c r="D110" s="129" t="s">
        <v>131</v>
      </c>
      <c r="E110" s="129"/>
      <c r="F110" s="62">
        <f>'6'!E110</f>
        <v>0</v>
      </c>
      <c r="G110" s="62">
        <f>'6'!F110</f>
        <v>0</v>
      </c>
    </row>
    <row r="111" spans="1:7" hidden="1" x14ac:dyDescent="0.2">
      <c r="A111" s="66" t="s">
        <v>176</v>
      </c>
      <c r="B111" s="161">
        <v>992</v>
      </c>
      <c r="C111" s="135" t="s">
        <v>243</v>
      </c>
      <c r="D111" s="129" t="s">
        <v>131</v>
      </c>
      <c r="E111" s="129" t="s">
        <v>301</v>
      </c>
      <c r="F111" s="62">
        <f>'6'!E111</f>
        <v>0</v>
      </c>
      <c r="G111" s="62">
        <f>'6'!F111</f>
        <v>0</v>
      </c>
    </row>
    <row r="112" spans="1:7" hidden="1" x14ac:dyDescent="0.2">
      <c r="A112" s="66" t="s">
        <v>132</v>
      </c>
      <c r="B112" s="161">
        <v>992</v>
      </c>
      <c r="C112" s="135" t="s">
        <v>243</v>
      </c>
      <c r="D112" s="129" t="s">
        <v>133</v>
      </c>
      <c r="E112" s="129"/>
      <c r="F112" s="62">
        <f>'6'!E112</f>
        <v>0</v>
      </c>
      <c r="G112" s="62">
        <f>'6'!F112</f>
        <v>0</v>
      </c>
    </row>
    <row r="113" spans="1:7" hidden="1" x14ac:dyDescent="0.2">
      <c r="A113" s="66" t="s">
        <v>176</v>
      </c>
      <c r="B113" s="161">
        <v>992</v>
      </c>
      <c r="C113" s="135" t="s">
        <v>243</v>
      </c>
      <c r="D113" s="129" t="s">
        <v>133</v>
      </c>
      <c r="E113" s="129" t="s">
        <v>301</v>
      </c>
      <c r="F113" s="62">
        <f>'6'!E113</f>
        <v>0</v>
      </c>
      <c r="G113" s="62">
        <f>'6'!F113</f>
        <v>0</v>
      </c>
    </row>
    <row r="114" spans="1:7" ht="25.5" hidden="1" x14ac:dyDescent="0.2">
      <c r="A114" s="150" t="s">
        <v>158</v>
      </c>
      <c r="B114" s="231">
        <v>992</v>
      </c>
      <c r="C114" s="134" t="s">
        <v>244</v>
      </c>
      <c r="D114" s="128"/>
      <c r="E114" s="128"/>
      <c r="F114" s="49">
        <f>'6'!E114</f>
        <v>0</v>
      </c>
      <c r="G114" s="49">
        <f>'6'!F114</f>
        <v>0</v>
      </c>
    </row>
    <row r="115" spans="1:7" ht="25.5" hidden="1" x14ac:dyDescent="0.2">
      <c r="A115" s="66" t="s">
        <v>339</v>
      </c>
      <c r="B115" s="161">
        <v>992</v>
      </c>
      <c r="C115" s="135" t="s">
        <v>244</v>
      </c>
      <c r="D115" s="129" t="s">
        <v>131</v>
      </c>
      <c r="E115" s="129"/>
      <c r="F115" s="62">
        <f>'6'!E115</f>
        <v>0</v>
      </c>
      <c r="G115" s="62">
        <f>'6'!F115</f>
        <v>0</v>
      </c>
    </row>
    <row r="116" spans="1:7" hidden="1" x14ac:dyDescent="0.2">
      <c r="A116" s="66" t="s">
        <v>176</v>
      </c>
      <c r="B116" s="161">
        <v>992</v>
      </c>
      <c r="C116" s="135" t="s">
        <v>244</v>
      </c>
      <c r="D116" s="129" t="s">
        <v>131</v>
      </c>
      <c r="E116" s="129" t="s">
        <v>301</v>
      </c>
      <c r="F116" s="62">
        <f>'6'!E116</f>
        <v>0</v>
      </c>
      <c r="G116" s="62">
        <f>'6'!F116</f>
        <v>0</v>
      </c>
    </row>
    <row r="117" spans="1:7" hidden="1" x14ac:dyDescent="0.2">
      <c r="A117" s="150" t="s">
        <v>159</v>
      </c>
      <c r="B117" s="231">
        <v>992</v>
      </c>
      <c r="C117" s="134" t="s">
        <v>245</v>
      </c>
      <c r="D117" s="128"/>
      <c r="E117" s="128"/>
      <c r="F117" s="49">
        <f>'6'!E117</f>
        <v>0</v>
      </c>
      <c r="G117" s="49">
        <f>'6'!F117</f>
        <v>0</v>
      </c>
    </row>
    <row r="118" spans="1:7" ht="25.5" hidden="1" x14ac:dyDescent="0.2">
      <c r="A118" s="66" t="s">
        <v>339</v>
      </c>
      <c r="B118" s="161">
        <v>992</v>
      </c>
      <c r="C118" s="135" t="s">
        <v>245</v>
      </c>
      <c r="D118" s="129" t="s">
        <v>131</v>
      </c>
      <c r="E118" s="129"/>
      <c r="F118" s="62">
        <f>'6'!E118</f>
        <v>0</v>
      </c>
      <c r="G118" s="62">
        <f>'6'!F118</f>
        <v>0</v>
      </c>
    </row>
    <row r="119" spans="1:7" hidden="1" x14ac:dyDescent="0.2">
      <c r="A119" s="154" t="s">
        <v>176</v>
      </c>
      <c r="B119" s="223">
        <v>992</v>
      </c>
      <c r="C119" s="135" t="s">
        <v>245</v>
      </c>
      <c r="D119" s="129" t="s">
        <v>131</v>
      </c>
      <c r="E119" s="129" t="s">
        <v>301</v>
      </c>
      <c r="F119" s="62">
        <f>'6'!E119</f>
        <v>0</v>
      </c>
      <c r="G119" s="62">
        <f>'6'!F119</f>
        <v>0</v>
      </c>
    </row>
    <row r="120" spans="1:7" hidden="1" x14ac:dyDescent="0.2">
      <c r="A120" s="66" t="s">
        <v>132</v>
      </c>
      <c r="B120" s="161">
        <v>992</v>
      </c>
      <c r="C120" s="135" t="s">
        <v>245</v>
      </c>
      <c r="D120" s="129" t="s">
        <v>133</v>
      </c>
      <c r="E120" s="129"/>
      <c r="F120" s="62">
        <f>'6'!E120</f>
        <v>0</v>
      </c>
      <c r="G120" s="62">
        <f>'6'!F120</f>
        <v>0</v>
      </c>
    </row>
    <row r="121" spans="1:7" hidden="1" x14ac:dyDescent="0.2">
      <c r="A121" s="154" t="s">
        <v>176</v>
      </c>
      <c r="B121" s="223">
        <v>992</v>
      </c>
      <c r="C121" s="135" t="s">
        <v>245</v>
      </c>
      <c r="D121" s="129" t="s">
        <v>133</v>
      </c>
      <c r="E121" s="129" t="s">
        <v>301</v>
      </c>
      <c r="F121" s="62">
        <f>'6'!E121</f>
        <v>0</v>
      </c>
      <c r="G121" s="62">
        <f>'6'!F121</f>
        <v>0</v>
      </c>
    </row>
    <row r="122" spans="1:7" ht="25.5" x14ac:dyDescent="0.2">
      <c r="A122" s="153" t="s">
        <v>382</v>
      </c>
      <c r="B122" s="217">
        <v>992</v>
      </c>
      <c r="C122" s="138" t="s">
        <v>383</v>
      </c>
      <c r="D122" s="133"/>
      <c r="E122" s="133"/>
      <c r="F122" s="146">
        <f>'6'!E122</f>
        <v>482</v>
      </c>
      <c r="G122" s="146">
        <f>'6'!F122</f>
        <v>482</v>
      </c>
    </row>
    <row r="123" spans="1:7" ht="25.5" x14ac:dyDescent="0.2">
      <c r="A123" s="151" t="s">
        <v>384</v>
      </c>
      <c r="B123" s="131">
        <v>992</v>
      </c>
      <c r="C123" s="139" t="s">
        <v>383</v>
      </c>
      <c r="D123" s="130" t="s">
        <v>131</v>
      </c>
      <c r="E123" s="130"/>
      <c r="F123" s="147">
        <f>'6'!E123</f>
        <v>482</v>
      </c>
      <c r="G123" s="147">
        <f>'6'!F123</f>
        <v>482</v>
      </c>
    </row>
    <row r="124" spans="1:7" x14ac:dyDescent="0.2">
      <c r="A124" s="151" t="s">
        <v>385</v>
      </c>
      <c r="B124" s="131">
        <v>992</v>
      </c>
      <c r="C124" s="139" t="s">
        <v>383</v>
      </c>
      <c r="D124" s="130" t="s">
        <v>131</v>
      </c>
      <c r="E124" s="130" t="s">
        <v>301</v>
      </c>
      <c r="F124" s="147">
        <f>'6'!E124</f>
        <v>482</v>
      </c>
      <c r="G124" s="147">
        <f>'6'!F124</f>
        <v>482</v>
      </c>
    </row>
    <row r="125" spans="1:7" ht="25.5" x14ac:dyDescent="0.2">
      <c r="A125" s="150" t="s">
        <v>491</v>
      </c>
      <c r="B125" s="231">
        <v>992</v>
      </c>
      <c r="C125" s="138" t="s">
        <v>492</v>
      </c>
      <c r="D125" s="133"/>
      <c r="E125" s="133"/>
      <c r="F125" s="219">
        <f>'6'!E125</f>
        <v>0</v>
      </c>
      <c r="G125" s="219">
        <f>'6'!F125</f>
        <v>8239</v>
      </c>
    </row>
    <row r="126" spans="1:7" ht="25.5" x14ac:dyDescent="0.2">
      <c r="A126" s="151" t="s">
        <v>384</v>
      </c>
      <c r="B126" s="131" t="s">
        <v>45</v>
      </c>
      <c r="C126" s="139" t="s">
        <v>492</v>
      </c>
      <c r="D126" s="130" t="s">
        <v>131</v>
      </c>
      <c r="E126" s="130"/>
      <c r="F126" s="220">
        <f>'6'!E126</f>
        <v>0</v>
      </c>
      <c r="G126" s="220">
        <f>'6'!F126</f>
        <v>8239</v>
      </c>
    </row>
    <row r="127" spans="1:7" x14ac:dyDescent="0.2">
      <c r="A127" s="151" t="s">
        <v>385</v>
      </c>
      <c r="B127" s="131" t="s">
        <v>45</v>
      </c>
      <c r="C127" s="139" t="s">
        <v>492</v>
      </c>
      <c r="D127" s="130" t="s">
        <v>131</v>
      </c>
      <c r="E127" s="130" t="s">
        <v>301</v>
      </c>
      <c r="F127" s="220">
        <f>'6'!E127</f>
        <v>0</v>
      </c>
      <c r="G127" s="220">
        <f>'6'!F127</f>
        <v>8239</v>
      </c>
    </row>
    <row r="128" spans="1:7" ht="25.5" hidden="1" x14ac:dyDescent="0.2">
      <c r="A128" s="235" t="s">
        <v>539</v>
      </c>
      <c r="B128" s="136" t="s">
        <v>45</v>
      </c>
      <c r="C128" s="236" t="s">
        <v>540</v>
      </c>
      <c r="D128" s="235"/>
      <c r="E128" s="235"/>
      <c r="F128" s="141">
        <f>'6'!E128</f>
        <v>0</v>
      </c>
      <c r="G128" s="141">
        <f>'6'!F128</f>
        <v>0</v>
      </c>
    </row>
    <row r="129" spans="1:7" ht="51" hidden="1" x14ac:dyDescent="0.2">
      <c r="A129" s="198" t="s">
        <v>541</v>
      </c>
      <c r="B129" s="231">
        <v>992</v>
      </c>
      <c r="C129" s="138" t="s">
        <v>542</v>
      </c>
      <c r="D129" s="129"/>
      <c r="E129" s="129"/>
      <c r="F129" s="144">
        <f>'6'!E129</f>
        <v>0</v>
      </c>
      <c r="G129" s="144">
        <f>'6'!F129</f>
        <v>0</v>
      </c>
    </row>
    <row r="130" spans="1:7" ht="51" hidden="1" x14ac:dyDescent="0.2">
      <c r="A130" s="198" t="s">
        <v>543</v>
      </c>
      <c r="B130" s="231">
        <v>992</v>
      </c>
      <c r="C130" s="138" t="s">
        <v>544</v>
      </c>
      <c r="D130" s="129"/>
      <c r="E130" s="129"/>
      <c r="F130" s="144">
        <f>'6'!E130</f>
        <v>0</v>
      </c>
      <c r="G130" s="144">
        <f>'6'!F130</f>
        <v>0</v>
      </c>
    </row>
    <row r="131" spans="1:7" hidden="1" x14ac:dyDescent="0.2">
      <c r="A131" s="116" t="s">
        <v>132</v>
      </c>
      <c r="B131" s="161">
        <v>992</v>
      </c>
      <c r="C131" s="139" t="s">
        <v>544</v>
      </c>
      <c r="D131" s="129" t="s">
        <v>133</v>
      </c>
      <c r="E131" s="129"/>
      <c r="F131" s="144">
        <f>'6'!E131</f>
        <v>0</v>
      </c>
      <c r="G131" s="144">
        <f>'6'!F131</f>
        <v>0</v>
      </c>
    </row>
    <row r="132" spans="1:7" hidden="1" x14ac:dyDescent="0.2">
      <c r="A132" s="116" t="s">
        <v>87</v>
      </c>
      <c r="B132" s="161">
        <v>992</v>
      </c>
      <c r="C132" s="139" t="s">
        <v>544</v>
      </c>
      <c r="D132" s="129" t="s">
        <v>133</v>
      </c>
      <c r="E132" s="129" t="s">
        <v>300</v>
      </c>
      <c r="F132" s="144">
        <f>'6'!E132</f>
        <v>0</v>
      </c>
      <c r="G132" s="144">
        <f>'6'!F132</f>
        <v>0</v>
      </c>
    </row>
    <row r="133" spans="1:7" x14ac:dyDescent="0.2">
      <c r="A133" s="162" t="s">
        <v>398</v>
      </c>
      <c r="B133" s="164">
        <v>992</v>
      </c>
      <c r="C133" s="160" t="s">
        <v>246</v>
      </c>
      <c r="D133" s="163"/>
      <c r="E133" s="163"/>
      <c r="F133" s="166">
        <f>'6'!E133</f>
        <v>5416.6</v>
      </c>
      <c r="G133" s="166">
        <f>'6'!F133</f>
        <v>5528</v>
      </c>
    </row>
    <row r="134" spans="1:7" x14ac:dyDescent="0.2">
      <c r="A134" s="149" t="s">
        <v>399</v>
      </c>
      <c r="B134" s="136">
        <v>992</v>
      </c>
      <c r="C134" s="136" t="s">
        <v>247</v>
      </c>
      <c r="D134" s="136"/>
      <c r="E134" s="136"/>
      <c r="F134" s="145">
        <f>'6'!E134</f>
        <v>1932</v>
      </c>
      <c r="G134" s="145">
        <f>'6'!F134</f>
        <v>1932</v>
      </c>
    </row>
    <row r="135" spans="1:7" ht="38.25" x14ac:dyDescent="0.2">
      <c r="A135" s="140" t="s">
        <v>160</v>
      </c>
      <c r="B135" s="224">
        <v>992</v>
      </c>
      <c r="C135" s="134" t="s">
        <v>248</v>
      </c>
      <c r="D135" s="128"/>
      <c r="E135" s="128"/>
      <c r="F135" s="49">
        <f>'6'!E135</f>
        <v>1932</v>
      </c>
      <c r="G135" s="49">
        <f>'6'!F135</f>
        <v>1932</v>
      </c>
    </row>
    <row r="136" spans="1:7" ht="38.25" x14ac:dyDescent="0.2">
      <c r="A136" s="150" t="s">
        <v>214</v>
      </c>
      <c r="B136" s="231">
        <v>992</v>
      </c>
      <c r="C136" s="134" t="s">
        <v>249</v>
      </c>
      <c r="D136" s="128"/>
      <c r="E136" s="128"/>
      <c r="F136" s="49">
        <f>'6'!E136</f>
        <v>1932</v>
      </c>
      <c r="G136" s="49">
        <f>'6'!F136</f>
        <v>1932</v>
      </c>
    </row>
    <row r="137" spans="1:7" ht="51" x14ac:dyDescent="0.2">
      <c r="A137" s="154" t="s">
        <v>145</v>
      </c>
      <c r="B137" s="223">
        <v>992</v>
      </c>
      <c r="C137" s="135" t="s">
        <v>249</v>
      </c>
      <c r="D137" s="129" t="s">
        <v>130</v>
      </c>
      <c r="E137" s="129"/>
      <c r="F137" s="62">
        <f>'6'!E137</f>
        <v>1932</v>
      </c>
      <c r="G137" s="62">
        <f>'6'!F137</f>
        <v>1932</v>
      </c>
    </row>
    <row r="138" spans="1:7" x14ac:dyDescent="0.2">
      <c r="A138" s="154" t="s">
        <v>88</v>
      </c>
      <c r="B138" s="223">
        <v>992</v>
      </c>
      <c r="C138" s="135" t="s">
        <v>249</v>
      </c>
      <c r="D138" s="129" t="s">
        <v>130</v>
      </c>
      <c r="E138" s="129" t="s">
        <v>302</v>
      </c>
      <c r="F138" s="62">
        <f>'6'!E138</f>
        <v>1932</v>
      </c>
      <c r="G138" s="62">
        <f>'6'!F138</f>
        <v>1932</v>
      </c>
    </row>
    <row r="139" spans="1:7" ht="25.5" hidden="1" x14ac:dyDescent="0.2">
      <c r="A139" s="66" t="s">
        <v>339</v>
      </c>
      <c r="B139" s="161">
        <v>992</v>
      </c>
      <c r="C139" s="135" t="s">
        <v>249</v>
      </c>
      <c r="D139" s="129" t="s">
        <v>131</v>
      </c>
      <c r="E139" s="129"/>
      <c r="F139" s="62">
        <f>'6'!E139</f>
        <v>0</v>
      </c>
      <c r="G139" s="62">
        <f>'6'!F139</f>
        <v>0</v>
      </c>
    </row>
    <row r="140" spans="1:7" hidden="1" x14ac:dyDescent="0.2">
      <c r="A140" s="66" t="s">
        <v>88</v>
      </c>
      <c r="B140" s="161">
        <v>992</v>
      </c>
      <c r="C140" s="135" t="s">
        <v>249</v>
      </c>
      <c r="D140" s="129" t="s">
        <v>131</v>
      </c>
      <c r="E140" s="129" t="s">
        <v>302</v>
      </c>
      <c r="F140" s="62">
        <f>'6'!E140</f>
        <v>0</v>
      </c>
      <c r="G140" s="62">
        <f>'6'!F140</f>
        <v>0</v>
      </c>
    </row>
    <row r="141" spans="1:7" hidden="1" x14ac:dyDescent="0.2">
      <c r="A141" s="66" t="s">
        <v>132</v>
      </c>
      <c r="B141" s="161">
        <v>992</v>
      </c>
      <c r="C141" s="135" t="s">
        <v>249</v>
      </c>
      <c r="D141" s="129" t="s">
        <v>133</v>
      </c>
      <c r="E141" s="129"/>
      <c r="F141" s="62">
        <f>'6'!E141</f>
        <v>0</v>
      </c>
      <c r="G141" s="62">
        <f>'6'!F141</f>
        <v>0</v>
      </c>
    </row>
    <row r="142" spans="1:7" hidden="1" x14ac:dyDescent="0.2">
      <c r="A142" s="66" t="s">
        <v>88</v>
      </c>
      <c r="B142" s="161">
        <v>992</v>
      </c>
      <c r="C142" s="135" t="s">
        <v>249</v>
      </c>
      <c r="D142" s="129" t="s">
        <v>133</v>
      </c>
      <c r="E142" s="129" t="s">
        <v>302</v>
      </c>
      <c r="F142" s="62">
        <f>'6'!E142</f>
        <v>0</v>
      </c>
      <c r="G142" s="62">
        <f>'6'!F142</f>
        <v>0</v>
      </c>
    </row>
    <row r="143" spans="1:7" ht="25.5" hidden="1" x14ac:dyDescent="0.2">
      <c r="A143" s="153" t="s">
        <v>382</v>
      </c>
      <c r="B143" s="217">
        <v>992</v>
      </c>
      <c r="C143" s="138" t="s">
        <v>448</v>
      </c>
      <c r="D143" s="133"/>
      <c r="E143" s="133"/>
      <c r="F143" s="146">
        <f>'6'!E143</f>
        <v>0</v>
      </c>
      <c r="G143" s="146">
        <f>'6'!F143</f>
        <v>0</v>
      </c>
    </row>
    <row r="144" spans="1:7" ht="25.5" hidden="1" x14ac:dyDescent="0.2">
      <c r="A144" s="151" t="s">
        <v>384</v>
      </c>
      <c r="B144" s="131">
        <v>992</v>
      </c>
      <c r="C144" s="139" t="s">
        <v>448</v>
      </c>
      <c r="D144" s="130" t="s">
        <v>131</v>
      </c>
      <c r="E144" s="130"/>
      <c r="F144" s="147">
        <f>'6'!E144</f>
        <v>0</v>
      </c>
      <c r="G144" s="147">
        <f>'6'!F144</f>
        <v>0</v>
      </c>
    </row>
    <row r="145" spans="1:7" hidden="1" x14ac:dyDescent="0.2">
      <c r="A145" s="151" t="s">
        <v>88</v>
      </c>
      <c r="B145" s="131">
        <v>992</v>
      </c>
      <c r="C145" s="139" t="s">
        <v>448</v>
      </c>
      <c r="D145" s="130" t="s">
        <v>131</v>
      </c>
      <c r="E145" s="130" t="s">
        <v>302</v>
      </c>
      <c r="F145" s="147">
        <f>'6'!E145</f>
        <v>0</v>
      </c>
      <c r="G145" s="147">
        <f>'6'!F145</f>
        <v>0</v>
      </c>
    </row>
    <row r="146" spans="1:7" x14ac:dyDescent="0.2">
      <c r="A146" s="149" t="s">
        <v>400</v>
      </c>
      <c r="B146" s="136">
        <v>992</v>
      </c>
      <c r="C146" s="136" t="s">
        <v>250</v>
      </c>
      <c r="D146" s="136"/>
      <c r="E146" s="136"/>
      <c r="F146" s="145">
        <f>'6'!E146</f>
        <v>3484.6</v>
      </c>
      <c r="G146" s="145">
        <f>'6'!F146</f>
        <v>3596</v>
      </c>
    </row>
    <row r="147" spans="1:7" ht="38.25" x14ac:dyDescent="0.2">
      <c r="A147" s="140" t="s">
        <v>161</v>
      </c>
      <c r="B147" s="224">
        <v>992</v>
      </c>
      <c r="C147" s="134" t="s">
        <v>251</v>
      </c>
      <c r="D147" s="128"/>
      <c r="E147" s="128"/>
      <c r="F147" s="49">
        <f>'6'!E147</f>
        <v>3484.6</v>
      </c>
      <c r="G147" s="49">
        <f>'6'!F147</f>
        <v>3596</v>
      </c>
    </row>
    <row r="148" spans="1:7" ht="38.25" x14ac:dyDescent="0.2">
      <c r="A148" s="150" t="s">
        <v>214</v>
      </c>
      <c r="B148" s="231">
        <v>992</v>
      </c>
      <c r="C148" s="134" t="s">
        <v>252</v>
      </c>
      <c r="D148" s="128"/>
      <c r="E148" s="128"/>
      <c r="F148" s="49">
        <f>'6'!E148</f>
        <v>3484.6</v>
      </c>
      <c r="G148" s="49">
        <f>'6'!F148</f>
        <v>3596</v>
      </c>
    </row>
    <row r="149" spans="1:7" ht="51" x14ac:dyDescent="0.2">
      <c r="A149" s="154" t="s">
        <v>145</v>
      </c>
      <c r="B149" s="223">
        <v>992</v>
      </c>
      <c r="C149" s="135" t="s">
        <v>252</v>
      </c>
      <c r="D149" s="129" t="s">
        <v>130</v>
      </c>
      <c r="E149" s="129"/>
      <c r="F149" s="62">
        <f>'6'!E149</f>
        <v>3476</v>
      </c>
      <c r="G149" s="62">
        <f>'6'!F149</f>
        <v>3476</v>
      </c>
    </row>
    <row r="150" spans="1:7" x14ac:dyDescent="0.2">
      <c r="A150" s="66" t="s">
        <v>88</v>
      </c>
      <c r="B150" s="161">
        <v>992</v>
      </c>
      <c r="C150" s="135" t="s">
        <v>252</v>
      </c>
      <c r="D150" s="129" t="s">
        <v>130</v>
      </c>
      <c r="E150" s="129" t="s">
        <v>302</v>
      </c>
      <c r="F150" s="62">
        <f>'6'!E150</f>
        <v>3476</v>
      </c>
      <c r="G150" s="62">
        <f>'6'!F150</f>
        <v>3476</v>
      </c>
    </row>
    <row r="151" spans="1:7" ht="25.5" x14ac:dyDescent="0.2">
      <c r="A151" s="66" t="s">
        <v>339</v>
      </c>
      <c r="B151" s="161">
        <v>992</v>
      </c>
      <c r="C151" s="135" t="s">
        <v>252</v>
      </c>
      <c r="D151" s="129" t="s">
        <v>131</v>
      </c>
      <c r="E151" s="129"/>
      <c r="F151" s="62">
        <f>'6'!E151</f>
        <v>7.6000000000000227</v>
      </c>
      <c r="G151" s="62">
        <f>'6'!F151</f>
        <v>119</v>
      </c>
    </row>
    <row r="152" spans="1:7" x14ac:dyDescent="0.2">
      <c r="A152" s="66" t="s">
        <v>88</v>
      </c>
      <c r="B152" s="161">
        <v>992</v>
      </c>
      <c r="C152" s="135" t="s">
        <v>252</v>
      </c>
      <c r="D152" s="129" t="s">
        <v>131</v>
      </c>
      <c r="E152" s="129" t="s">
        <v>302</v>
      </c>
      <c r="F152" s="62">
        <f>'6'!E152</f>
        <v>7.6000000000000227</v>
      </c>
      <c r="G152" s="62">
        <f>'6'!F152</f>
        <v>119</v>
      </c>
    </row>
    <row r="153" spans="1:7" x14ac:dyDescent="0.2">
      <c r="A153" s="154" t="s">
        <v>132</v>
      </c>
      <c r="B153" s="223">
        <v>992</v>
      </c>
      <c r="C153" s="135" t="s">
        <v>252</v>
      </c>
      <c r="D153" s="129" t="s">
        <v>133</v>
      </c>
      <c r="E153" s="129"/>
      <c r="F153" s="62">
        <f>'6'!E153</f>
        <v>1</v>
      </c>
      <c r="G153" s="62">
        <f>'6'!F153</f>
        <v>1</v>
      </c>
    </row>
    <row r="154" spans="1:7" x14ac:dyDescent="0.2">
      <c r="A154" s="154" t="s">
        <v>88</v>
      </c>
      <c r="B154" s="223">
        <v>992</v>
      </c>
      <c r="C154" s="135" t="s">
        <v>252</v>
      </c>
      <c r="D154" s="129" t="s">
        <v>133</v>
      </c>
      <c r="E154" s="129" t="s">
        <v>302</v>
      </c>
      <c r="F154" s="62">
        <f>'6'!E154</f>
        <v>1</v>
      </c>
      <c r="G154" s="62">
        <f>'6'!F154</f>
        <v>1</v>
      </c>
    </row>
    <row r="155" spans="1:7" ht="51" hidden="1" x14ac:dyDescent="0.2">
      <c r="A155" s="153" t="s">
        <v>551</v>
      </c>
      <c r="B155" s="217">
        <v>992</v>
      </c>
      <c r="C155" s="138" t="s">
        <v>552</v>
      </c>
      <c r="D155" s="133"/>
      <c r="E155" s="133"/>
      <c r="F155" s="49">
        <f>'6'!E155</f>
        <v>0</v>
      </c>
      <c r="G155" s="49">
        <f>'6'!F155</f>
        <v>0</v>
      </c>
    </row>
    <row r="156" spans="1:7" ht="25.5" hidden="1" x14ac:dyDescent="0.2">
      <c r="A156" s="151" t="s">
        <v>384</v>
      </c>
      <c r="B156" s="131">
        <v>992</v>
      </c>
      <c r="C156" s="139" t="s">
        <v>552</v>
      </c>
      <c r="D156" s="130" t="s">
        <v>131</v>
      </c>
      <c r="E156" s="130"/>
      <c r="F156" s="62">
        <f>'6'!E156</f>
        <v>0</v>
      </c>
      <c r="G156" s="62">
        <f>'6'!F156</f>
        <v>0</v>
      </c>
    </row>
    <row r="157" spans="1:7" hidden="1" x14ac:dyDescent="0.2">
      <c r="A157" s="151" t="s">
        <v>88</v>
      </c>
      <c r="B157" s="131">
        <v>992</v>
      </c>
      <c r="C157" s="139" t="s">
        <v>552</v>
      </c>
      <c r="D157" s="130" t="s">
        <v>131</v>
      </c>
      <c r="E157" s="130" t="s">
        <v>302</v>
      </c>
      <c r="F157" s="62">
        <f>'6'!E157</f>
        <v>0</v>
      </c>
      <c r="G157" s="62">
        <f>'6'!F157</f>
        <v>0</v>
      </c>
    </row>
    <row r="158" spans="1:7" hidden="1" x14ac:dyDescent="0.2">
      <c r="A158" s="153" t="s">
        <v>404</v>
      </c>
      <c r="B158" s="217">
        <v>992</v>
      </c>
      <c r="C158" s="134" t="s">
        <v>420</v>
      </c>
      <c r="D158" s="129"/>
      <c r="E158" s="129"/>
      <c r="F158" s="49">
        <f>'6'!E158</f>
        <v>0</v>
      </c>
      <c r="G158" s="49">
        <f>'6'!F158</f>
        <v>0</v>
      </c>
    </row>
    <row r="159" spans="1:7" ht="25.5" hidden="1" x14ac:dyDescent="0.2">
      <c r="A159" s="66" t="s">
        <v>339</v>
      </c>
      <c r="B159" s="161">
        <v>992</v>
      </c>
      <c r="C159" s="135" t="s">
        <v>420</v>
      </c>
      <c r="D159" s="129" t="s">
        <v>131</v>
      </c>
      <c r="E159" s="129"/>
      <c r="F159" s="62">
        <f>'6'!E159</f>
        <v>0</v>
      </c>
      <c r="G159" s="62">
        <f>'6'!F159</f>
        <v>0</v>
      </c>
    </row>
    <row r="160" spans="1:7" hidden="1" x14ac:dyDescent="0.2">
      <c r="A160" s="66" t="s">
        <v>88</v>
      </c>
      <c r="B160" s="161">
        <v>992</v>
      </c>
      <c r="C160" s="135" t="s">
        <v>420</v>
      </c>
      <c r="D160" s="129" t="s">
        <v>131</v>
      </c>
      <c r="E160" s="129" t="s">
        <v>302</v>
      </c>
      <c r="F160" s="62">
        <f>'6'!E160</f>
        <v>0</v>
      </c>
      <c r="G160" s="62">
        <f>'6'!F160</f>
        <v>0</v>
      </c>
    </row>
    <row r="161" spans="1:7" ht="25.5" hidden="1" x14ac:dyDescent="0.2">
      <c r="A161" s="153" t="s">
        <v>382</v>
      </c>
      <c r="B161" s="217">
        <v>992</v>
      </c>
      <c r="C161" s="138" t="s">
        <v>424</v>
      </c>
      <c r="D161" s="133"/>
      <c r="E161" s="133"/>
      <c r="F161" s="146">
        <f>'6'!E161</f>
        <v>0</v>
      </c>
      <c r="G161" s="146">
        <f>'6'!F161</f>
        <v>0</v>
      </c>
    </row>
    <row r="162" spans="1:7" ht="25.5" hidden="1" x14ac:dyDescent="0.2">
      <c r="A162" s="151" t="s">
        <v>384</v>
      </c>
      <c r="B162" s="131">
        <v>992</v>
      </c>
      <c r="C162" s="139" t="s">
        <v>424</v>
      </c>
      <c r="D162" s="130" t="s">
        <v>131</v>
      </c>
      <c r="E162" s="130"/>
      <c r="F162" s="147">
        <f>'6'!E162</f>
        <v>0</v>
      </c>
      <c r="G162" s="147">
        <f>'6'!F162</f>
        <v>0</v>
      </c>
    </row>
    <row r="163" spans="1:7" hidden="1" x14ac:dyDescent="0.2">
      <c r="A163" s="151" t="s">
        <v>88</v>
      </c>
      <c r="B163" s="131">
        <v>992</v>
      </c>
      <c r="C163" s="139" t="s">
        <v>424</v>
      </c>
      <c r="D163" s="130" t="s">
        <v>131</v>
      </c>
      <c r="E163" s="130" t="s">
        <v>302</v>
      </c>
      <c r="F163" s="147">
        <f>'6'!E163</f>
        <v>0</v>
      </c>
      <c r="G163" s="147">
        <f>'6'!F163</f>
        <v>0</v>
      </c>
    </row>
    <row r="164" spans="1:7" hidden="1" x14ac:dyDescent="0.2">
      <c r="A164" s="237" t="s">
        <v>545</v>
      </c>
      <c r="B164" s="244">
        <v>992</v>
      </c>
      <c r="C164" s="238" t="s">
        <v>546</v>
      </c>
      <c r="D164" s="239"/>
      <c r="E164" s="239"/>
      <c r="F164" s="240">
        <f>'6'!E164</f>
        <v>0</v>
      </c>
      <c r="G164" s="240">
        <f>'6'!F164</f>
        <v>0</v>
      </c>
    </row>
    <row r="165" spans="1:7" ht="38.25" hidden="1" x14ac:dyDescent="0.2">
      <c r="A165" s="241" t="s">
        <v>547</v>
      </c>
      <c r="B165" s="245">
        <v>992</v>
      </c>
      <c r="C165" s="238" t="s">
        <v>548</v>
      </c>
      <c r="D165" s="238"/>
      <c r="E165" s="238"/>
      <c r="F165" s="240">
        <f>'6'!E165</f>
        <v>0</v>
      </c>
      <c r="G165" s="240">
        <f>'6'!F165</f>
        <v>0</v>
      </c>
    </row>
    <row r="166" spans="1:7" ht="25.5" hidden="1" x14ac:dyDescent="0.2">
      <c r="A166" s="242" t="s">
        <v>549</v>
      </c>
      <c r="B166" s="246">
        <v>992</v>
      </c>
      <c r="C166" s="239" t="s">
        <v>548</v>
      </c>
      <c r="D166" s="239" t="s">
        <v>550</v>
      </c>
      <c r="E166" s="239"/>
      <c r="F166" s="243">
        <f>'6'!E166</f>
        <v>0</v>
      </c>
      <c r="G166" s="243">
        <f>'6'!F166</f>
        <v>0</v>
      </c>
    </row>
    <row r="167" spans="1:7" hidden="1" x14ac:dyDescent="0.2">
      <c r="A167" s="242" t="s">
        <v>88</v>
      </c>
      <c r="B167" s="246">
        <v>992</v>
      </c>
      <c r="C167" s="239" t="s">
        <v>548</v>
      </c>
      <c r="D167" s="239" t="s">
        <v>550</v>
      </c>
      <c r="E167" s="239" t="s">
        <v>302</v>
      </c>
      <c r="F167" s="243">
        <f>'6'!E167</f>
        <v>0</v>
      </c>
      <c r="G167" s="243">
        <f>'6'!F167</f>
        <v>0</v>
      </c>
    </row>
    <row r="168" spans="1:7" ht="25.5" x14ac:dyDescent="0.2">
      <c r="A168" s="162" t="s">
        <v>346</v>
      </c>
      <c r="B168" s="164">
        <v>992</v>
      </c>
      <c r="C168" s="160" t="s">
        <v>253</v>
      </c>
      <c r="D168" s="163"/>
      <c r="E168" s="163"/>
      <c r="F168" s="166">
        <f>'6'!E168</f>
        <v>678.8</v>
      </c>
      <c r="G168" s="166">
        <f>'6'!F168</f>
        <v>678.8</v>
      </c>
    </row>
    <row r="169" spans="1:7" x14ac:dyDescent="0.2">
      <c r="A169" s="149" t="s">
        <v>347</v>
      </c>
      <c r="B169" s="136">
        <v>992</v>
      </c>
      <c r="C169" s="136" t="s">
        <v>254</v>
      </c>
      <c r="D169" s="136"/>
      <c r="E169" s="136"/>
      <c r="F169" s="145">
        <f>'6'!E169</f>
        <v>678.8</v>
      </c>
      <c r="G169" s="145">
        <f>'6'!F169</f>
        <v>678.8</v>
      </c>
    </row>
    <row r="170" spans="1:7" ht="25.5" x14ac:dyDescent="0.2">
      <c r="A170" s="150" t="s">
        <v>162</v>
      </c>
      <c r="B170" s="231">
        <v>992</v>
      </c>
      <c r="C170" s="134" t="s">
        <v>255</v>
      </c>
      <c r="D170" s="128"/>
      <c r="E170" s="128"/>
      <c r="F170" s="49">
        <f>'6'!E170</f>
        <v>678.8</v>
      </c>
      <c r="G170" s="49">
        <f>'6'!F170</f>
        <v>678.8</v>
      </c>
    </row>
    <row r="171" spans="1:7" ht="38.25" x14ac:dyDescent="0.2">
      <c r="A171" s="150" t="s">
        <v>214</v>
      </c>
      <c r="B171" s="231">
        <v>992</v>
      </c>
      <c r="C171" s="134" t="s">
        <v>256</v>
      </c>
      <c r="D171" s="129"/>
      <c r="E171" s="129"/>
      <c r="F171" s="49">
        <f>'6'!E171</f>
        <v>678.8</v>
      </c>
      <c r="G171" s="49">
        <f>'6'!F171</f>
        <v>678.8</v>
      </c>
    </row>
    <row r="172" spans="1:7" ht="51" x14ac:dyDescent="0.2">
      <c r="A172" s="66" t="s">
        <v>145</v>
      </c>
      <c r="B172" s="161">
        <v>992</v>
      </c>
      <c r="C172" s="135" t="s">
        <v>256</v>
      </c>
      <c r="D172" s="129" t="s">
        <v>130</v>
      </c>
      <c r="E172" s="129"/>
      <c r="F172" s="62">
        <f>'6'!E172</f>
        <v>678.8</v>
      </c>
      <c r="G172" s="62">
        <f>'6'!F172</f>
        <v>678.8</v>
      </c>
    </row>
    <row r="173" spans="1:7" x14ac:dyDescent="0.2">
      <c r="A173" s="66" t="s">
        <v>48</v>
      </c>
      <c r="B173" s="161">
        <v>992</v>
      </c>
      <c r="C173" s="135" t="s">
        <v>256</v>
      </c>
      <c r="D173" s="129" t="s">
        <v>130</v>
      </c>
      <c r="E173" s="129" t="s">
        <v>305</v>
      </c>
      <c r="F173" s="62">
        <f>'6'!E173</f>
        <v>678.8</v>
      </c>
      <c r="G173" s="62">
        <f>'6'!F173</f>
        <v>678.8</v>
      </c>
    </row>
    <row r="174" spans="1:7" ht="25.5" hidden="1" x14ac:dyDescent="0.2">
      <c r="A174" s="66" t="s">
        <v>339</v>
      </c>
      <c r="B174" s="161">
        <v>992</v>
      </c>
      <c r="C174" s="135" t="s">
        <v>256</v>
      </c>
      <c r="D174" s="129" t="s">
        <v>131</v>
      </c>
      <c r="E174" s="129"/>
      <c r="F174" s="62">
        <f>'6'!E174</f>
        <v>0</v>
      </c>
      <c r="G174" s="62">
        <f>'6'!F174</f>
        <v>0</v>
      </c>
    </row>
    <row r="175" spans="1:7" hidden="1" x14ac:dyDescent="0.2">
      <c r="A175" s="66" t="s">
        <v>48</v>
      </c>
      <c r="B175" s="161">
        <v>992</v>
      </c>
      <c r="C175" s="135" t="s">
        <v>256</v>
      </c>
      <c r="D175" s="129" t="s">
        <v>131</v>
      </c>
      <c r="E175" s="129" t="s">
        <v>305</v>
      </c>
      <c r="F175" s="62">
        <f>'6'!E175</f>
        <v>0</v>
      </c>
      <c r="G175" s="62">
        <f>'6'!F175</f>
        <v>0</v>
      </c>
    </row>
    <row r="176" spans="1:7" hidden="1" x14ac:dyDescent="0.2">
      <c r="A176" s="154" t="s">
        <v>132</v>
      </c>
      <c r="B176" s="223">
        <v>992</v>
      </c>
      <c r="C176" s="135" t="s">
        <v>256</v>
      </c>
      <c r="D176" s="129" t="s">
        <v>133</v>
      </c>
      <c r="E176" s="129"/>
      <c r="F176" s="62">
        <f>'6'!E176</f>
        <v>0</v>
      </c>
      <c r="G176" s="62">
        <f>'6'!F176</f>
        <v>0</v>
      </c>
    </row>
    <row r="177" spans="1:7" hidden="1" x14ac:dyDescent="0.2">
      <c r="A177" s="66" t="s">
        <v>48</v>
      </c>
      <c r="B177" s="161">
        <v>992</v>
      </c>
      <c r="C177" s="135" t="s">
        <v>256</v>
      </c>
      <c r="D177" s="129" t="s">
        <v>133</v>
      </c>
      <c r="E177" s="129" t="s">
        <v>305</v>
      </c>
      <c r="F177" s="62">
        <f>'6'!E177</f>
        <v>0</v>
      </c>
      <c r="G177" s="62">
        <f>'6'!F177</f>
        <v>0</v>
      </c>
    </row>
    <row r="178" spans="1:7" ht="25.5" hidden="1" x14ac:dyDescent="0.2">
      <c r="A178" s="150" t="s">
        <v>382</v>
      </c>
      <c r="B178" s="231">
        <v>992</v>
      </c>
      <c r="C178" s="134" t="s">
        <v>433</v>
      </c>
      <c r="D178" s="129"/>
      <c r="E178" s="129"/>
      <c r="F178" s="49">
        <f>'6'!E178</f>
        <v>0</v>
      </c>
      <c r="G178" s="49">
        <f>'6'!F178</f>
        <v>0</v>
      </c>
    </row>
    <row r="179" spans="1:7" ht="25.5" hidden="1" x14ac:dyDescent="0.2">
      <c r="A179" s="66" t="s">
        <v>339</v>
      </c>
      <c r="B179" s="161">
        <v>992</v>
      </c>
      <c r="C179" s="135" t="s">
        <v>433</v>
      </c>
      <c r="D179" s="129" t="s">
        <v>131</v>
      </c>
      <c r="E179" s="129"/>
      <c r="F179" s="62">
        <f>'6'!E179</f>
        <v>0</v>
      </c>
      <c r="G179" s="62">
        <f>'6'!F179</f>
        <v>0</v>
      </c>
    </row>
    <row r="180" spans="1:7" hidden="1" x14ac:dyDescent="0.2">
      <c r="A180" s="66" t="s">
        <v>48</v>
      </c>
      <c r="B180" s="161">
        <v>992</v>
      </c>
      <c r="C180" s="135" t="s">
        <v>433</v>
      </c>
      <c r="D180" s="129" t="s">
        <v>131</v>
      </c>
      <c r="E180" s="129" t="s">
        <v>305</v>
      </c>
      <c r="F180" s="62">
        <f>'6'!E180</f>
        <v>0</v>
      </c>
      <c r="G180" s="62">
        <f>'6'!F180</f>
        <v>0</v>
      </c>
    </row>
    <row r="181" spans="1:7" ht="25.5" hidden="1" x14ac:dyDescent="0.2">
      <c r="A181" s="162" t="s">
        <v>436</v>
      </c>
      <c r="B181" s="164">
        <v>992</v>
      </c>
      <c r="C181" s="160" t="s">
        <v>437</v>
      </c>
      <c r="D181" s="163"/>
      <c r="E181" s="163"/>
      <c r="F181" s="166">
        <f>'6'!E181</f>
        <v>0</v>
      </c>
      <c r="G181" s="166">
        <f>'6'!F181</f>
        <v>0</v>
      </c>
    </row>
    <row r="182" spans="1:7" hidden="1" x14ac:dyDescent="0.2">
      <c r="A182" s="149" t="s">
        <v>438</v>
      </c>
      <c r="B182" s="136">
        <v>992</v>
      </c>
      <c r="C182" s="136" t="s">
        <v>439</v>
      </c>
      <c r="D182" s="136"/>
      <c r="E182" s="136"/>
      <c r="F182" s="141">
        <f>'6'!E182</f>
        <v>0</v>
      </c>
      <c r="G182" s="141">
        <f>'6'!F182</f>
        <v>0</v>
      </c>
    </row>
    <row r="183" spans="1:7" ht="25.5" hidden="1" x14ac:dyDescent="0.2">
      <c r="A183" s="150" t="s">
        <v>440</v>
      </c>
      <c r="B183" s="231">
        <v>992</v>
      </c>
      <c r="C183" s="134" t="s">
        <v>441</v>
      </c>
      <c r="D183" s="128"/>
      <c r="E183" s="128"/>
      <c r="F183" s="62">
        <f>'6'!E183</f>
        <v>0</v>
      </c>
      <c r="G183" s="62">
        <f>'6'!F183</f>
        <v>0</v>
      </c>
    </row>
    <row r="184" spans="1:7" ht="63.75" hidden="1" x14ac:dyDescent="0.2">
      <c r="A184" s="150" t="s">
        <v>553</v>
      </c>
      <c r="B184" s="231">
        <v>992</v>
      </c>
      <c r="C184" s="134" t="s">
        <v>443</v>
      </c>
      <c r="D184" s="129"/>
      <c r="E184" s="129"/>
      <c r="F184" s="62">
        <f>'6'!E184</f>
        <v>0</v>
      </c>
      <c r="G184" s="62">
        <f>'6'!F184</f>
        <v>0</v>
      </c>
    </row>
    <row r="185" spans="1:7" ht="25.5" hidden="1" x14ac:dyDescent="0.2">
      <c r="A185" s="66" t="s">
        <v>338</v>
      </c>
      <c r="B185" s="161">
        <v>992</v>
      </c>
      <c r="C185" s="135" t="s">
        <v>443</v>
      </c>
      <c r="D185" s="129" t="s">
        <v>131</v>
      </c>
      <c r="E185" s="129"/>
      <c r="F185" s="62">
        <f>'6'!E185</f>
        <v>0</v>
      </c>
      <c r="G185" s="62">
        <f>'6'!F185</f>
        <v>0</v>
      </c>
    </row>
    <row r="186" spans="1:7" hidden="1" x14ac:dyDescent="0.2">
      <c r="A186" s="151" t="s">
        <v>385</v>
      </c>
      <c r="B186" s="131">
        <v>992</v>
      </c>
      <c r="C186" s="135" t="s">
        <v>443</v>
      </c>
      <c r="D186" s="129" t="s">
        <v>131</v>
      </c>
      <c r="E186" s="130" t="s">
        <v>301</v>
      </c>
      <c r="F186" s="62">
        <f>'6'!E186</f>
        <v>0</v>
      </c>
      <c r="G186" s="62">
        <f>'6'!F186</f>
        <v>0</v>
      </c>
    </row>
    <row r="187" spans="1:7" ht="38.25" hidden="1" x14ac:dyDescent="0.2">
      <c r="A187" s="150" t="s">
        <v>442</v>
      </c>
      <c r="B187" s="231">
        <v>992</v>
      </c>
      <c r="C187" s="134" t="s">
        <v>563</v>
      </c>
      <c r="D187" s="129"/>
      <c r="E187" s="129"/>
      <c r="F187" s="62">
        <f>'6'!E187</f>
        <v>0</v>
      </c>
      <c r="G187" s="62">
        <f>'6'!F187</f>
        <v>0</v>
      </c>
    </row>
    <row r="188" spans="1:7" ht="25.5" hidden="1" x14ac:dyDescent="0.2">
      <c r="A188" s="66" t="s">
        <v>338</v>
      </c>
      <c r="B188" s="161">
        <v>992</v>
      </c>
      <c r="C188" s="135" t="s">
        <v>563</v>
      </c>
      <c r="D188" s="129" t="s">
        <v>131</v>
      </c>
      <c r="E188" s="129"/>
      <c r="F188" s="62">
        <f>'6'!E188</f>
        <v>0</v>
      </c>
      <c r="G188" s="62">
        <f>'6'!F188</f>
        <v>0</v>
      </c>
    </row>
    <row r="189" spans="1:7" hidden="1" x14ac:dyDescent="0.2">
      <c r="A189" s="151" t="s">
        <v>385</v>
      </c>
      <c r="B189" s="131">
        <v>992</v>
      </c>
      <c r="C189" s="135" t="s">
        <v>563</v>
      </c>
      <c r="D189" s="129" t="s">
        <v>131</v>
      </c>
      <c r="E189" s="130" t="s">
        <v>301</v>
      </c>
      <c r="F189" s="62">
        <f>'6'!E189</f>
        <v>0</v>
      </c>
      <c r="G189" s="62">
        <f>'6'!F189</f>
        <v>0</v>
      </c>
    </row>
    <row r="190" spans="1:7" ht="38.25" x14ac:dyDescent="0.2">
      <c r="A190" s="162" t="s">
        <v>451</v>
      </c>
      <c r="B190" s="164">
        <v>992</v>
      </c>
      <c r="C190" s="160" t="s">
        <v>257</v>
      </c>
      <c r="D190" s="163"/>
      <c r="E190" s="163"/>
      <c r="F190" s="166">
        <f>'6'!E190</f>
        <v>4101.2</v>
      </c>
      <c r="G190" s="166">
        <f>'6'!F190</f>
        <v>4101.2</v>
      </c>
    </row>
    <row r="191" spans="1:7" ht="25.5" x14ac:dyDescent="0.2">
      <c r="A191" s="149" t="s">
        <v>401</v>
      </c>
      <c r="B191" s="136">
        <v>992</v>
      </c>
      <c r="C191" s="136" t="s">
        <v>258</v>
      </c>
      <c r="D191" s="136"/>
      <c r="E191" s="136"/>
      <c r="F191" s="145">
        <f>'6'!E191</f>
        <v>4101.2</v>
      </c>
      <c r="G191" s="145">
        <f>'6'!F191</f>
        <v>4101.2</v>
      </c>
    </row>
    <row r="192" spans="1:7" ht="38.25" hidden="1" x14ac:dyDescent="0.2">
      <c r="A192" s="150" t="s">
        <v>489</v>
      </c>
      <c r="B192" s="231">
        <v>992</v>
      </c>
      <c r="C192" s="134" t="s">
        <v>259</v>
      </c>
      <c r="D192" s="128"/>
      <c r="E192" s="128"/>
      <c r="F192" s="49">
        <f>'6'!E192</f>
        <v>0</v>
      </c>
      <c r="G192" s="49">
        <f>'6'!F192</f>
        <v>0</v>
      </c>
    </row>
    <row r="193" spans="1:7" ht="38.25" hidden="1" x14ac:dyDescent="0.2">
      <c r="A193" s="150" t="s">
        <v>214</v>
      </c>
      <c r="B193" s="231">
        <v>992</v>
      </c>
      <c r="C193" s="134" t="s">
        <v>260</v>
      </c>
      <c r="D193" s="129"/>
      <c r="E193" s="129"/>
      <c r="F193" s="49">
        <f>'6'!E193</f>
        <v>0</v>
      </c>
      <c r="G193" s="49">
        <f>'6'!F193</f>
        <v>0</v>
      </c>
    </row>
    <row r="194" spans="1:7" ht="25.5" hidden="1" x14ac:dyDescent="0.2">
      <c r="A194" s="66" t="s">
        <v>339</v>
      </c>
      <c r="B194" s="161">
        <v>992</v>
      </c>
      <c r="C194" s="135" t="s">
        <v>260</v>
      </c>
      <c r="D194" s="129" t="s">
        <v>131</v>
      </c>
      <c r="E194" s="129"/>
      <c r="F194" s="62">
        <f>'6'!E194</f>
        <v>0</v>
      </c>
      <c r="G194" s="62">
        <f>'6'!F194</f>
        <v>0</v>
      </c>
    </row>
    <row r="195" spans="1:7" ht="25.5" hidden="1" x14ac:dyDescent="0.2">
      <c r="A195" s="66" t="s">
        <v>450</v>
      </c>
      <c r="B195" s="161">
        <v>992</v>
      </c>
      <c r="C195" s="135" t="s">
        <v>260</v>
      </c>
      <c r="D195" s="129" t="s">
        <v>131</v>
      </c>
      <c r="E195" s="129" t="s">
        <v>449</v>
      </c>
      <c r="F195" s="62">
        <f>'6'!E195</f>
        <v>0</v>
      </c>
      <c r="G195" s="62">
        <f>'6'!F195</f>
        <v>0</v>
      </c>
    </row>
    <row r="196" spans="1:7" hidden="1" x14ac:dyDescent="0.2">
      <c r="A196" s="154" t="s">
        <v>132</v>
      </c>
      <c r="B196" s="223">
        <v>992</v>
      </c>
      <c r="C196" s="135" t="s">
        <v>260</v>
      </c>
      <c r="D196" s="129" t="s">
        <v>133</v>
      </c>
      <c r="E196" s="129"/>
      <c r="F196" s="62">
        <f>'6'!E196</f>
        <v>0</v>
      </c>
      <c r="G196" s="62">
        <f>'6'!F196</f>
        <v>0</v>
      </c>
    </row>
    <row r="197" spans="1:7" ht="25.5" hidden="1" x14ac:dyDescent="0.2">
      <c r="A197" s="66" t="s">
        <v>450</v>
      </c>
      <c r="B197" s="161">
        <v>992</v>
      </c>
      <c r="C197" s="135" t="s">
        <v>260</v>
      </c>
      <c r="D197" s="129" t="s">
        <v>133</v>
      </c>
      <c r="E197" s="129" t="s">
        <v>449</v>
      </c>
      <c r="F197" s="62">
        <f>'6'!E197</f>
        <v>0</v>
      </c>
      <c r="G197" s="62">
        <f>'6'!F197</f>
        <v>0</v>
      </c>
    </row>
    <row r="198" spans="1:7" ht="25.5" hidden="1" x14ac:dyDescent="0.2">
      <c r="A198" s="150" t="s">
        <v>382</v>
      </c>
      <c r="B198" s="231">
        <v>992</v>
      </c>
      <c r="C198" s="134" t="s">
        <v>425</v>
      </c>
      <c r="D198" s="129"/>
      <c r="E198" s="129"/>
      <c r="F198" s="49">
        <f>'6'!E198</f>
        <v>0</v>
      </c>
      <c r="G198" s="49">
        <f>'6'!F198</f>
        <v>0</v>
      </c>
    </row>
    <row r="199" spans="1:7" ht="25.5" hidden="1" x14ac:dyDescent="0.2">
      <c r="A199" s="154" t="s">
        <v>339</v>
      </c>
      <c r="B199" s="223">
        <v>992</v>
      </c>
      <c r="C199" s="135" t="s">
        <v>425</v>
      </c>
      <c r="D199" s="129" t="s">
        <v>131</v>
      </c>
      <c r="E199" s="129"/>
      <c r="F199" s="62">
        <f>'6'!E199</f>
        <v>0</v>
      </c>
      <c r="G199" s="62">
        <f>'6'!F199</f>
        <v>0</v>
      </c>
    </row>
    <row r="200" spans="1:7" ht="25.5" hidden="1" x14ac:dyDescent="0.2">
      <c r="A200" s="66" t="s">
        <v>450</v>
      </c>
      <c r="B200" s="161">
        <v>992</v>
      </c>
      <c r="C200" s="135" t="s">
        <v>425</v>
      </c>
      <c r="D200" s="129" t="s">
        <v>131</v>
      </c>
      <c r="E200" s="129" t="s">
        <v>449</v>
      </c>
      <c r="F200" s="62">
        <f>'6'!E200</f>
        <v>0</v>
      </c>
      <c r="G200" s="62">
        <f>'6'!F200</f>
        <v>0</v>
      </c>
    </row>
    <row r="201" spans="1:7" ht="25.5" hidden="1" x14ac:dyDescent="0.2">
      <c r="A201" s="140" t="s">
        <v>554</v>
      </c>
      <c r="B201" s="224">
        <v>992</v>
      </c>
      <c r="C201" s="134" t="s">
        <v>555</v>
      </c>
      <c r="D201" s="129"/>
      <c r="E201" s="129"/>
      <c r="F201" s="49">
        <f>'6'!E201</f>
        <v>0</v>
      </c>
      <c r="G201" s="49">
        <f>'6'!F201</f>
        <v>0</v>
      </c>
    </row>
    <row r="202" spans="1:7" ht="38.25" hidden="1" x14ac:dyDescent="0.2">
      <c r="A202" s="150" t="s">
        <v>214</v>
      </c>
      <c r="B202" s="231">
        <v>992</v>
      </c>
      <c r="C202" s="134" t="s">
        <v>556</v>
      </c>
      <c r="D202" s="129"/>
      <c r="E202" s="129"/>
      <c r="F202" s="49">
        <f>'6'!E202</f>
        <v>0</v>
      </c>
      <c r="G202" s="49">
        <f>'6'!F202</f>
        <v>0</v>
      </c>
    </row>
    <row r="203" spans="1:7" ht="51" hidden="1" x14ac:dyDescent="0.2">
      <c r="A203" s="66" t="s">
        <v>145</v>
      </c>
      <c r="B203" s="161">
        <v>992</v>
      </c>
      <c r="C203" s="135" t="s">
        <v>556</v>
      </c>
      <c r="D203" s="129" t="s">
        <v>130</v>
      </c>
      <c r="E203" s="129"/>
      <c r="F203" s="62">
        <f>'6'!E203</f>
        <v>0</v>
      </c>
      <c r="G203" s="62">
        <f>'6'!F203</f>
        <v>0</v>
      </c>
    </row>
    <row r="204" spans="1:7" ht="25.5" hidden="1" x14ac:dyDescent="0.2">
      <c r="A204" s="66" t="s">
        <v>450</v>
      </c>
      <c r="B204" s="161">
        <v>992</v>
      </c>
      <c r="C204" s="135" t="s">
        <v>556</v>
      </c>
      <c r="D204" s="129" t="s">
        <v>130</v>
      </c>
      <c r="E204" s="129" t="s">
        <v>449</v>
      </c>
      <c r="F204" s="62">
        <f>'6'!E204</f>
        <v>0</v>
      </c>
      <c r="G204" s="62">
        <f>'6'!F204</f>
        <v>0</v>
      </c>
    </row>
    <row r="205" spans="1:7" ht="25.5" hidden="1" x14ac:dyDescent="0.2">
      <c r="A205" s="66" t="s">
        <v>339</v>
      </c>
      <c r="B205" s="161">
        <v>992</v>
      </c>
      <c r="C205" s="135" t="s">
        <v>556</v>
      </c>
      <c r="D205" s="129" t="s">
        <v>131</v>
      </c>
      <c r="E205" s="129"/>
      <c r="F205" s="62">
        <f>'6'!E205</f>
        <v>0</v>
      </c>
      <c r="G205" s="62">
        <f>'6'!F205</f>
        <v>0</v>
      </c>
    </row>
    <row r="206" spans="1:7" ht="25.5" hidden="1" x14ac:dyDescent="0.2">
      <c r="A206" s="66" t="s">
        <v>450</v>
      </c>
      <c r="B206" s="161">
        <v>992</v>
      </c>
      <c r="C206" s="135" t="s">
        <v>556</v>
      </c>
      <c r="D206" s="129" t="s">
        <v>131</v>
      </c>
      <c r="E206" s="129" t="s">
        <v>449</v>
      </c>
      <c r="F206" s="62">
        <f>'6'!E206</f>
        <v>0</v>
      </c>
      <c r="G206" s="62">
        <f>'6'!F206</f>
        <v>0</v>
      </c>
    </row>
    <row r="207" spans="1:7" hidden="1" x14ac:dyDescent="0.2">
      <c r="A207" s="66" t="s">
        <v>132</v>
      </c>
      <c r="B207" s="161">
        <v>992</v>
      </c>
      <c r="C207" s="135" t="s">
        <v>556</v>
      </c>
      <c r="D207" s="129" t="s">
        <v>133</v>
      </c>
      <c r="E207" s="129"/>
      <c r="F207" s="62">
        <f>'6'!E207</f>
        <v>0</v>
      </c>
      <c r="G207" s="62">
        <f>'6'!F207</f>
        <v>0</v>
      </c>
    </row>
    <row r="208" spans="1:7" ht="25.5" hidden="1" x14ac:dyDescent="0.2">
      <c r="A208" s="66" t="s">
        <v>450</v>
      </c>
      <c r="B208" s="161">
        <v>992</v>
      </c>
      <c r="C208" s="135" t="s">
        <v>556</v>
      </c>
      <c r="D208" s="129" t="s">
        <v>133</v>
      </c>
      <c r="E208" s="129" t="s">
        <v>449</v>
      </c>
      <c r="F208" s="62">
        <f>'6'!E208</f>
        <v>0</v>
      </c>
      <c r="G208" s="62">
        <f>'6'!F208</f>
        <v>0</v>
      </c>
    </row>
    <row r="209" spans="1:7" ht="25.5" hidden="1" x14ac:dyDescent="0.2">
      <c r="A209" s="153" t="s">
        <v>382</v>
      </c>
      <c r="B209" s="217">
        <v>992</v>
      </c>
      <c r="C209" s="138" t="s">
        <v>557</v>
      </c>
      <c r="D209" s="130"/>
      <c r="E209" s="130"/>
      <c r="F209" s="146">
        <f>'6'!E209</f>
        <v>0</v>
      </c>
      <c r="G209" s="146">
        <f>'6'!F209</f>
        <v>0</v>
      </c>
    </row>
    <row r="210" spans="1:7" ht="25.5" hidden="1" x14ac:dyDescent="0.2">
      <c r="A210" s="151" t="s">
        <v>384</v>
      </c>
      <c r="B210" s="131">
        <v>992</v>
      </c>
      <c r="C210" s="139" t="s">
        <v>557</v>
      </c>
      <c r="D210" s="130" t="s">
        <v>131</v>
      </c>
      <c r="E210" s="130"/>
      <c r="F210" s="147">
        <f>'6'!E210</f>
        <v>0</v>
      </c>
      <c r="G210" s="147">
        <f>'6'!F210</f>
        <v>0</v>
      </c>
    </row>
    <row r="211" spans="1:7" ht="25.5" hidden="1" x14ac:dyDescent="0.2">
      <c r="A211" s="151" t="s">
        <v>450</v>
      </c>
      <c r="B211" s="131">
        <v>992</v>
      </c>
      <c r="C211" s="139" t="s">
        <v>557</v>
      </c>
      <c r="D211" s="130" t="s">
        <v>131</v>
      </c>
      <c r="E211" s="129" t="s">
        <v>449</v>
      </c>
      <c r="F211" s="147">
        <f>'6'!E211</f>
        <v>0</v>
      </c>
      <c r="G211" s="147">
        <f>'6'!F211</f>
        <v>0</v>
      </c>
    </row>
    <row r="212" spans="1:7" ht="38.25" x14ac:dyDescent="0.2">
      <c r="A212" s="140" t="s">
        <v>490</v>
      </c>
      <c r="B212" s="224">
        <v>992</v>
      </c>
      <c r="C212" s="134" t="s">
        <v>452</v>
      </c>
      <c r="D212" s="129"/>
      <c r="E212" s="129"/>
      <c r="F212" s="49">
        <f>'6'!E212</f>
        <v>4101.2</v>
      </c>
      <c r="G212" s="49">
        <f>'6'!F212</f>
        <v>4101.2</v>
      </c>
    </row>
    <row r="213" spans="1:7" ht="38.25" x14ac:dyDescent="0.2">
      <c r="A213" s="150" t="s">
        <v>214</v>
      </c>
      <c r="B213" s="231">
        <v>992</v>
      </c>
      <c r="C213" s="134" t="s">
        <v>453</v>
      </c>
      <c r="D213" s="129"/>
      <c r="E213" s="129"/>
      <c r="F213" s="49">
        <f>'6'!E213</f>
        <v>4101.2</v>
      </c>
      <c r="G213" s="49">
        <f>'6'!F213</f>
        <v>4101.2</v>
      </c>
    </row>
    <row r="214" spans="1:7" ht="51" x14ac:dyDescent="0.2">
      <c r="A214" s="66" t="s">
        <v>145</v>
      </c>
      <c r="B214" s="161">
        <v>992</v>
      </c>
      <c r="C214" s="135" t="s">
        <v>453</v>
      </c>
      <c r="D214" s="129" t="s">
        <v>130</v>
      </c>
      <c r="E214" s="129"/>
      <c r="F214" s="62">
        <f>'6'!E214</f>
        <v>4101.2</v>
      </c>
      <c r="G214" s="62">
        <f>'6'!F214</f>
        <v>4101.2</v>
      </c>
    </row>
    <row r="215" spans="1:7" ht="25.5" x14ac:dyDescent="0.2">
      <c r="A215" s="66" t="s">
        <v>450</v>
      </c>
      <c r="B215" s="161">
        <v>992</v>
      </c>
      <c r="C215" s="135" t="s">
        <v>453</v>
      </c>
      <c r="D215" s="129" t="s">
        <v>130</v>
      </c>
      <c r="E215" s="129" t="s">
        <v>449</v>
      </c>
      <c r="F215" s="62">
        <f>'6'!E215</f>
        <v>4101.2</v>
      </c>
      <c r="G215" s="62">
        <f>'6'!F215</f>
        <v>4101.2</v>
      </c>
    </row>
    <row r="216" spans="1:7" ht="25.5" hidden="1" x14ac:dyDescent="0.2">
      <c r="A216" s="66" t="s">
        <v>339</v>
      </c>
      <c r="B216" s="161">
        <v>992</v>
      </c>
      <c r="C216" s="135" t="s">
        <v>453</v>
      </c>
      <c r="D216" s="129" t="s">
        <v>131</v>
      </c>
      <c r="E216" s="129"/>
      <c r="F216" s="62">
        <f>'6'!E216</f>
        <v>0</v>
      </c>
      <c r="G216" s="62">
        <f>'6'!F216</f>
        <v>0</v>
      </c>
    </row>
    <row r="217" spans="1:7" ht="25.5" hidden="1" x14ac:dyDescent="0.2">
      <c r="A217" s="66" t="s">
        <v>450</v>
      </c>
      <c r="B217" s="161">
        <v>992</v>
      </c>
      <c r="C217" s="135" t="s">
        <v>453</v>
      </c>
      <c r="D217" s="129" t="s">
        <v>131</v>
      </c>
      <c r="E217" s="129" t="s">
        <v>449</v>
      </c>
      <c r="F217" s="62">
        <f>'6'!E217</f>
        <v>0</v>
      </c>
      <c r="G217" s="62">
        <f>'6'!F217</f>
        <v>0</v>
      </c>
    </row>
    <row r="218" spans="1:7" hidden="1" x14ac:dyDescent="0.2">
      <c r="A218" s="66" t="s">
        <v>132</v>
      </c>
      <c r="B218" s="161">
        <v>992</v>
      </c>
      <c r="C218" s="135" t="s">
        <v>453</v>
      </c>
      <c r="D218" s="129" t="s">
        <v>133</v>
      </c>
      <c r="E218" s="129"/>
      <c r="F218" s="62">
        <f>'6'!E218</f>
        <v>0</v>
      </c>
      <c r="G218" s="62">
        <f>'6'!F218</f>
        <v>0</v>
      </c>
    </row>
    <row r="219" spans="1:7" ht="25.5" hidden="1" x14ac:dyDescent="0.2">
      <c r="A219" s="66" t="s">
        <v>450</v>
      </c>
      <c r="B219" s="161">
        <v>992</v>
      </c>
      <c r="C219" s="135" t="s">
        <v>453</v>
      </c>
      <c r="D219" s="129" t="s">
        <v>133</v>
      </c>
      <c r="E219" s="129" t="s">
        <v>449</v>
      </c>
      <c r="F219" s="62">
        <f>'6'!E219</f>
        <v>0</v>
      </c>
      <c r="G219" s="62">
        <f>'6'!F219</f>
        <v>0</v>
      </c>
    </row>
    <row r="220" spans="1:7" ht="25.5" hidden="1" x14ac:dyDescent="0.2">
      <c r="A220" s="153" t="s">
        <v>382</v>
      </c>
      <c r="B220" s="217">
        <v>992</v>
      </c>
      <c r="C220" s="138" t="s">
        <v>454</v>
      </c>
      <c r="D220" s="130"/>
      <c r="E220" s="130"/>
      <c r="F220" s="146">
        <f>'6'!E220</f>
        <v>0</v>
      </c>
      <c r="G220" s="146">
        <f>'6'!F220</f>
        <v>0</v>
      </c>
    </row>
    <row r="221" spans="1:7" ht="25.5" hidden="1" x14ac:dyDescent="0.2">
      <c r="A221" s="151" t="s">
        <v>384</v>
      </c>
      <c r="B221" s="131">
        <v>992</v>
      </c>
      <c r="C221" s="139" t="s">
        <v>454</v>
      </c>
      <c r="D221" s="130" t="s">
        <v>131</v>
      </c>
      <c r="E221" s="130"/>
      <c r="F221" s="147">
        <f>'6'!E221</f>
        <v>0</v>
      </c>
      <c r="G221" s="147">
        <f>'6'!F221</f>
        <v>0</v>
      </c>
    </row>
    <row r="222" spans="1:7" ht="25.5" hidden="1" x14ac:dyDescent="0.2">
      <c r="A222" s="151" t="s">
        <v>450</v>
      </c>
      <c r="B222" s="131">
        <v>992</v>
      </c>
      <c r="C222" s="139" t="s">
        <v>454</v>
      </c>
      <c r="D222" s="130" t="s">
        <v>131</v>
      </c>
      <c r="E222" s="129" t="s">
        <v>449</v>
      </c>
      <c r="F222" s="147">
        <f>'6'!E222</f>
        <v>0</v>
      </c>
      <c r="G222" s="147">
        <f>'6'!F222</f>
        <v>0</v>
      </c>
    </row>
    <row r="223" spans="1:7" ht="25.5" hidden="1" x14ac:dyDescent="0.2">
      <c r="A223" s="162" t="s">
        <v>403</v>
      </c>
      <c r="B223" s="164">
        <v>992</v>
      </c>
      <c r="C223" s="160" t="s">
        <v>348</v>
      </c>
      <c r="D223" s="163"/>
      <c r="E223" s="163"/>
      <c r="F223" s="166">
        <f>'6'!E223</f>
        <v>0</v>
      </c>
      <c r="G223" s="166">
        <f>'6'!F223</f>
        <v>0</v>
      </c>
    </row>
    <row r="224" spans="1:7" hidden="1" x14ac:dyDescent="0.2">
      <c r="A224" s="149" t="s">
        <v>402</v>
      </c>
      <c r="B224" s="136">
        <v>992</v>
      </c>
      <c r="C224" s="136" t="s">
        <v>349</v>
      </c>
      <c r="D224" s="136"/>
      <c r="E224" s="136"/>
      <c r="F224" s="145">
        <f>'6'!E224</f>
        <v>0</v>
      </c>
      <c r="G224" s="145">
        <f>'6'!F224</f>
        <v>0</v>
      </c>
    </row>
    <row r="225" spans="1:7" ht="25.5" hidden="1" x14ac:dyDescent="0.2">
      <c r="A225" s="140" t="s">
        <v>411</v>
      </c>
      <c r="B225" s="224">
        <v>992</v>
      </c>
      <c r="C225" s="128" t="s">
        <v>412</v>
      </c>
      <c r="D225" s="129"/>
      <c r="E225" s="129"/>
      <c r="F225" s="49">
        <f>'6'!E225</f>
        <v>0</v>
      </c>
      <c r="G225" s="49">
        <f>'6'!F225</f>
        <v>0</v>
      </c>
    </row>
    <row r="226" spans="1:7" ht="25.5" hidden="1" x14ac:dyDescent="0.2">
      <c r="A226" s="154" t="s">
        <v>413</v>
      </c>
      <c r="B226" s="223">
        <v>992</v>
      </c>
      <c r="C226" s="129" t="s">
        <v>414</v>
      </c>
      <c r="D226" s="129"/>
      <c r="E226" s="129"/>
      <c r="F226" s="49">
        <f>'6'!E226</f>
        <v>0</v>
      </c>
      <c r="G226" s="49">
        <f>'6'!F226</f>
        <v>0</v>
      </c>
    </row>
    <row r="227" spans="1:7" ht="25.5" hidden="1" x14ac:dyDescent="0.2">
      <c r="A227" s="66" t="s">
        <v>339</v>
      </c>
      <c r="B227" s="161">
        <v>992</v>
      </c>
      <c r="C227" s="129" t="s">
        <v>414</v>
      </c>
      <c r="D227" s="129" t="s">
        <v>131</v>
      </c>
      <c r="E227" s="129"/>
      <c r="F227" s="62">
        <f>'6'!E227</f>
        <v>0</v>
      </c>
      <c r="G227" s="62">
        <f>'6'!F227</f>
        <v>0</v>
      </c>
    </row>
    <row r="228" spans="1:7" hidden="1" x14ac:dyDescent="0.2">
      <c r="A228" s="154" t="s">
        <v>176</v>
      </c>
      <c r="B228" s="223">
        <v>992</v>
      </c>
      <c r="C228" s="129" t="s">
        <v>414</v>
      </c>
      <c r="D228" s="129" t="s">
        <v>131</v>
      </c>
      <c r="E228" s="129" t="s">
        <v>301</v>
      </c>
      <c r="F228" s="62">
        <f>'6'!E228</f>
        <v>0</v>
      </c>
      <c r="G228" s="62">
        <f>'6'!F228</f>
        <v>0</v>
      </c>
    </row>
    <row r="229" spans="1:7" x14ac:dyDescent="0.2">
      <c r="A229" s="162" t="s">
        <v>163</v>
      </c>
      <c r="B229" s="164">
        <v>992</v>
      </c>
      <c r="C229" s="160" t="s">
        <v>261</v>
      </c>
      <c r="D229" s="163"/>
      <c r="E229" s="163"/>
      <c r="F229" s="166">
        <f>'6'!E229</f>
        <v>835.5</v>
      </c>
      <c r="G229" s="166">
        <f>'6'!F229</f>
        <v>828.1</v>
      </c>
    </row>
    <row r="230" spans="1:7" hidden="1" x14ac:dyDescent="0.2">
      <c r="A230" s="150" t="s">
        <v>30</v>
      </c>
      <c r="B230" s="231">
        <v>992</v>
      </c>
      <c r="C230" s="134" t="s">
        <v>262</v>
      </c>
      <c r="D230" s="129"/>
      <c r="E230" s="129"/>
      <c r="F230" s="49">
        <f>'6'!E230</f>
        <v>0</v>
      </c>
      <c r="G230" s="49">
        <f>'6'!F230</f>
        <v>0</v>
      </c>
    </row>
    <row r="231" spans="1:7" hidden="1" x14ac:dyDescent="0.2">
      <c r="A231" s="150" t="s">
        <v>31</v>
      </c>
      <c r="B231" s="231">
        <v>992</v>
      </c>
      <c r="C231" s="134" t="s">
        <v>263</v>
      </c>
      <c r="D231" s="129"/>
      <c r="E231" s="129"/>
      <c r="F231" s="49">
        <f>'6'!E231</f>
        <v>0</v>
      </c>
      <c r="G231" s="49">
        <f>'6'!F231</f>
        <v>0</v>
      </c>
    </row>
    <row r="232" spans="1:7" ht="38.25" hidden="1" x14ac:dyDescent="0.2">
      <c r="A232" s="150" t="s">
        <v>214</v>
      </c>
      <c r="B232" s="231">
        <v>992</v>
      </c>
      <c r="C232" s="134" t="s">
        <v>434</v>
      </c>
      <c r="D232" s="129"/>
      <c r="E232" s="129"/>
      <c r="F232" s="49">
        <f>'6'!E232</f>
        <v>0</v>
      </c>
      <c r="G232" s="49">
        <f>'6'!F232</f>
        <v>0</v>
      </c>
    </row>
    <row r="233" spans="1:7" hidden="1" x14ac:dyDescent="0.2">
      <c r="A233" s="66" t="s">
        <v>132</v>
      </c>
      <c r="B233" s="161">
        <v>992</v>
      </c>
      <c r="C233" s="135" t="s">
        <v>434</v>
      </c>
      <c r="D233" s="129" t="s">
        <v>133</v>
      </c>
      <c r="E233" s="129"/>
      <c r="F233" s="62">
        <f>'6'!E233</f>
        <v>0</v>
      </c>
      <c r="G233" s="62">
        <f>'6'!F233</f>
        <v>0</v>
      </c>
    </row>
    <row r="234" spans="1:7" hidden="1" x14ac:dyDescent="0.2">
      <c r="A234" s="66" t="s">
        <v>29</v>
      </c>
      <c r="B234" s="161">
        <v>992</v>
      </c>
      <c r="C234" s="135" t="s">
        <v>434</v>
      </c>
      <c r="D234" s="129" t="s">
        <v>133</v>
      </c>
      <c r="E234" s="129" t="s">
        <v>294</v>
      </c>
      <c r="F234" s="62">
        <f>'6'!E234</f>
        <v>0</v>
      </c>
      <c r="G234" s="62">
        <f>'6'!F234</f>
        <v>0</v>
      </c>
    </row>
    <row r="235" spans="1:7" ht="25.5" hidden="1" x14ac:dyDescent="0.2">
      <c r="A235" s="150" t="s">
        <v>32</v>
      </c>
      <c r="B235" s="231">
        <v>992</v>
      </c>
      <c r="C235" s="134" t="s">
        <v>264</v>
      </c>
      <c r="D235" s="129"/>
      <c r="E235" s="129"/>
      <c r="F235" s="49">
        <f>'6'!E235</f>
        <v>0</v>
      </c>
      <c r="G235" s="49">
        <f>'6'!F235</f>
        <v>0</v>
      </c>
    </row>
    <row r="236" spans="1:7" ht="38.25" hidden="1" x14ac:dyDescent="0.2">
      <c r="A236" s="150" t="s">
        <v>214</v>
      </c>
      <c r="B236" s="231">
        <v>992</v>
      </c>
      <c r="C236" s="134" t="s">
        <v>435</v>
      </c>
      <c r="D236" s="129"/>
      <c r="E236" s="129"/>
      <c r="F236" s="49">
        <f>'6'!E236</f>
        <v>0</v>
      </c>
      <c r="G236" s="49">
        <f>'6'!F236</f>
        <v>0</v>
      </c>
    </row>
    <row r="237" spans="1:7" hidden="1" x14ac:dyDescent="0.2">
      <c r="A237" s="66" t="s">
        <v>132</v>
      </c>
      <c r="B237" s="161">
        <v>992</v>
      </c>
      <c r="C237" s="135" t="s">
        <v>435</v>
      </c>
      <c r="D237" s="129" t="s">
        <v>133</v>
      </c>
      <c r="E237" s="129"/>
      <c r="F237" s="62">
        <f>'6'!E237</f>
        <v>0</v>
      </c>
      <c r="G237" s="62">
        <f>'6'!F237</f>
        <v>0</v>
      </c>
    </row>
    <row r="238" spans="1:7" hidden="1" x14ac:dyDescent="0.2">
      <c r="A238" s="66" t="s">
        <v>29</v>
      </c>
      <c r="B238" s="161">
        <v>992</v>
      </c>
      <c r="C238" s="135" t="s">
        <v>435</v>
      </c>
      <c r="D238" s="129" t="s">
        <v>133</v>
      </c>
      <c r="E238" s="129" t="s">
        <v>294</v>
      </c>
      <c r="F238" s="62">
        <f>'6'!E238</f>
        <v>0</v>
      </c>
      <c r="G238" s="62">
        <f>'6'!F238</f>
        <v>0</v>
      </c>
    </row>
    <row r="239" spans="1:7" x14ac:dyDescent="0.2">
      <c r="A239" s="150" t="s">
        <v>166</v>
      </c>
      <c r="B239" s="231">
        <v>992</v>
      </c>
      <c r="C239" s="128" t="s">
        <v>265</v>
      </c>
      <c r="D239" s="129"/>
      <c r="E239" s="129"/>
      <c r="F239" s="49">
        <f>'6'!E239</f>
        <v>4</v>
      </c>
      <c r="G239" s="49">
        <f>'6'!F239</f>
        <v>4</v>
      </c>
    </row>
    <row r="240" spans="1:7" x14ac:dyDescent="0.2">
      <c r="A240" s="150" t="s">
        <v>167</v>
      </c>
      <c r="B240" s="231">
        <v>992</v>
      </c>
      <c r="C240" s="128" t="s">
        <v>266</v>
      </c>
      <c r="D240" s="129"/>
      <c r="E240" s="129"/>
      <c r="F240" s="49">
        <f>'6'!E240</f>
        <v>4</v>
      </c>
      <c r="G240" s="49">
        <f>'6'!F240</f>
        <v>4</v>
      </c>
    </row>
    <row r="241" spans="1:7" ht="38.25" x14ac:dyDescent="0.2">
      <c r="A241" s="150" t="s">
        <v>214</v>
      </c>
      <c r="B241" s="231">
        <v>992</v>
      </c>
      <c r="C241" s="128" t="s">
        <v>267</v>
      </c>
      <c r="D241" s="129"/>
      <c r="E241" s="129"/>
      <c r="F241" s="49">
        <f>'6'!E241</f>
        <v>4</v>
      </c>
      <c r="G241" s="49">
        <f>'6'!F241</f>
        <v>4</v>
      </c>
    </row>
    <row r="242" spans="1:7" hidden="1" x14ac:dyDescent="0.2">
      <c r="A242" s="66" t="s">
        <v>136</v>
      </c>
      <c r="B242" s="161">
        <v>992</v>
      </c>
      <c r="C242" s="129" t="s">
        <v>267</v>
      </c>
      <c r="D242" s="129" t="s">
        <v>137</v>
      </c>
      <c r="E242" s="129"/>
      <c r="F242" s="49">
        <f>'6'!E242</f>
        <v>0</v>
      </c>
      <c r="G242" s="49">
        <f>'6'!F242</f>
        <v>0</v>
      </c>
    </row>
    <row r="243" spans="1:7" hidden="1" x14ac:dyDescent="0.2">
      <c r="A243" s="66" t="s">
        <v>290</v>
      </c>
      <c r="B243" s="161">
        <v>992</v>
      </c>
      <c r="C243" s="129" t="s">
        <v>267</v>
      </c>
      <c r="D243" s="129" t="s">
        <v>137</v>
      </c>
      <c r="E243" s="129" t="s">
        <v>304</v>
      </c>
      <c r="F243" s="49">
        <f>'6'!E243</f>
        <v>0</v>
      </c>
      <c r="G243" s="49">
        <f>'6'!F243</f>
        <v>0</v>
      </c>
    </row>
    <row r="244" spans="1:7" x14ac:dyDescent="0.2">
      <c r="A244" s="66" t="s">
        <v>132</v>
      </c>
      <c r="B244" s="161">
        <v>992</v>
      </c>
      <c r="C244" s="129" t="s">
        <v>267</v>
      </c>
      <c r="D244" s="129" t="s">
        <v>133</v>
      </c>
      <c r="E244" s="129"/>
      <c r="F244" s="62">
        <f>'6'!E244</f>
        <v>4</v>
      </c>
      <c r="G244" s="62">
        <f>'6'!F244</f>
        <v>4</v>
      </c>
    </row>
    <row r="245" spans="1:7" x14ac:dyDescent="0.2">
      <c r="A245" s="66" t="s">
        <v>84</v>
      </c>
      <c r="B245" s="161">
        <v>992</v>
      </c>
      <c r="C245" s="129" t="s">
        <v>267</v>
      </c>
      <c r="D245" s="129" t="s">
        <v>133</v>
      </c>
      <c r="E245" s="129" t="s">
        <v>295</v>
      </c>
      <c r="F245" s="62">
        <f>'6'!E245</f>
        <v>4</v>
      </c>
      <c r="G245" s="62">
        <f>'6'!F245</f>
        <v>4</v>
      </c>
    </row>
    <row r="246" spans="1:7" ht="25.5" hidden="1" x14ac:dyDescent="0.2">
      <c r="A246" s="150" t="s">
        <v>169</v>
      </c>
      <c r="B246" s="231">
        <v>992</v>
      </c>
      <c r="C246" s="128" t="s">
        <v>268</v>
      </c>
      <c r="D246" s="129"/>
      <c r="E246" s="129"/>
      <c r="F246" s="49">
        <f>'6'!E246</f>
        <v>0</v>
      </c>
      <c r="G246" s="49">
        <f>'6'!F246</f>
        <v>0</v>
      </c>
    </row>
    <row r="247" spans="1:7" ht="25.5" hidden="1" x14ac:dyDescent="0.2">
      <c r="A247" s="150" t="s">
        <v>141</v>
      </c>
      <c r="B247" s="231">
        <v>992</v>
      </c>
      <c r="C247" s="128" t="s">
        <v>269</v>
      </c>
      <c r="D247" s="129"/>
      <c r="E247" s="129"/>
      <c r="F247" s="49">
        <f>'6'!E247</f>
        <v>0</v>
      </c>
      <c r="G247" s="49">
        <f>'6'!F247</f>
        <v>0</v>
      </c>
    </row>
    <row r="248" spans="1:7" ht="38.25" hidden="1" x14ac:dyDescent="0.2">
      <c r="A248" s="150" t="s">
        <v>214</v>
      </c>
      <c r="B248" s="231">
        <v>992</v>
      </c>
      <c r="C248" s="128" t="s">
        <v>270</v>
      </c>
      <c r="D248" s="129"/>
      <c r="E248" s="129"/>
      <c r="F248" s="49">
        <f>'6'!E248</f>
        <v>0</v>
      </c>
      <c r="G248" s="49">
        <f>'6'!F248</f>
        <v>0</v>
      </c>
    </row>
    <row r="249" spans="1:7" hidden="1" x14ac:dyDescent="0.2">
      <c r="A249" s="66" t="s">
        <v>132</v>
      </c>
      <c r="B249" s="161">
        <v>992</v>
      </c>
      <c r="C249" s="129" t="s">
        <v>270</v>
      </c>
      <c r="D249" s="129" t="s">
        <v>133</v>
      </c>
      <c r="E249" s="129"/>
      <c r="F249" s="62">
        <f>'6'!E249</f>
        <v>0</v>
      </c>
      <c r="G249" s="62">
        <f>'6'!F249</f>
        <v>0</v>
      </c>
    </row>
    <row r="250" spans="1:7" hidden="1" x14ac:dyDescent="0.2">
      <c r="A250" s="66" t="s">
        <v>177</v>
      </c>
      <c r="B250" s="161">
        <v>992</v>
      </c>
      <c r="C250" s="129" t="s">
        <v>270</v>
      </c>
      <c r="D250" s="129" t="s">
        <v>133</v>
      </c>
      <c r="E250" s="129" t="s">
        <v>296</v>
      </c>
      <c r="F250" s="62">
        <f>'6'!E250</f>
        <v>0</v>
      </c>
      <c r="G250" s="62">
        <f>'6'!F250</f>
        <v>0</v>
      </c>
    </row>
    <row r="251" spans="1:7" ht="25.5" x14ac:dyDescent="0.2">
      <c r="A251" s="150" t="s">
        <v>168</v>
      </c>
      <c r="B251" s="231">
        <v>992</v>
      </c>
      <c r="C251" s="128" t="s">
        <v>271</v>
      </c>
      <c r="D251" s="129"/>
      <c r="E251" s="129"/>
      <c r="F251" s="49">
        <f>'6'!E251</f>
        <v>177</v>
      </c>
      <c r="G251" s="49">
        <f>'6'!F251</f>
        <v>177</v>
      </c>
    </row>
    <row r="252" spans="1:7" ht="38.25" x14ac:dyDescent="0.2">
      <c r="A252" s="150" t="s">
        <v>272</v>
      </c>
      <c r="B252" s="231">
        <v>992</v>
      </c>
      <c r="C252" s="128" t="s">
        <v>273</v>
      </c>
      <c r="D252" s="129"/>
      <c r="E252" s="129"/>
      <c r="F252" s="49">
        <f>'6'!E252</f>
        <v>177</v>
      </c>
      <c r="G252" s="49">
        <f>'6'!F252</f>
        <v>177</v>
      </c>
    </row>
    <row r="253" spans="1:7" ht="38.25" x14ac:dyDescent="0.2">
      <c r="A253" s="150" t="s">
        <v>214</v>
      </c>
      <c r="B253" s="231">
        <v>992</v>
      </c>
      <c r="C253" s="128" t="s">
        <v>274</v>
      </c>
      <c r="D253" s="129"/>
      <c r="E253" s="129"/>
      <c r="F253" s="49">
        <f>'6'!E253</f>
        <v>177</v>
      </c>
      <c r="G253" s="49">
        <f>'6'!F253</f>
        <v>177</v>
      </c>
    </row>
    <row r="254" spans="1:7" x14ac:dyDescent="0.2">
      <c r="A254" s="66" t="s">
        <v>136</v>
      </c>
      <c r="B254" s="161">
        <v>992</v>
      </c>
      <c r="C254" s="129" t="s">
        <v>274</v>
      </c>
      <c r="D254" s="129" t="s">
        <v>137</v>
      </c>
      <c r="E254" s="129"/>
      <c r="F254" s="62">
        <f>'6'!E254</f>
        <v>177</v>
      </c>
      <c r="G254" s="62">
        <f>'6'!F254</f>
        <v>177</v>
      </c>
    </row>
    <row r="255" spans="1:7" x14ac:dyDescent="0.2">
      <c r="A255" s="66" t="s">
        <v>50</v>
      </c>
      <c r="B255" s="161">
        <v>992</v>
      </c>
      <c r="C255" s="129" t="s">
        <v>274</v>
      </c>
      <c r="D255" s="129" t="s">
        <v>137</v>
      </c>
      <c r="E255" s="129" t="s">
        <v>303</v>
      </c>
      <c r="F255" s="62">
        <f>'6'!E255</f>
        <v>177</v>
      </c>
      <c r="G255" s="62">
        <f>'6'!F255</f>
        <v>177</v>
      </c>
    </row>
    <row r="256" spans="1:7" ht="25.5" hidden="1" x14ac:dyDescent="0.2">
      <c r="A256" s="150" t="s">
        <v>329</v>
      </c>
      <c r="B256" s="231">
        <v>992</v>
      </c>
      <c r="C256" s="128" t="s">
        <v>327</v>
      </c>
      <c r="D256" s="129"/>
      <c r="E256" s="129"/>
      <c r="F256" s="49">
        <f>'6'!E256</f>
        <v>0</v>
      </c>
      <c r="G256" s="49">
        <f>'6'!F256</f>
        <v>0</v>
      </c>
    </row>
    <row r="257" spans="1:7" ht="38.25" hidden="1" x14ac:dyDescent="0.2">
      <c r="A257" s="150" t="s">
        <v>214</v>
      </c>
      <c r="B257" s="231">
        <v>992</v>
      </c>
      <c r="C257" s="128" t="s">
        <v>328</v>
      </c>
      <c r="D257" s="129"/>
      <c r="E257" s="129"/>
      <c r="F257" s="49">
        <f>'6'!E257</f>
        <v>0</v>
      </c>
      <c r="G257" s="49">
        <f>'6'!F257</f>
        <v>0</v>
      </c>
    </row>
    <row r="258" spans="1:7" hidden="1" x14ac:dyDescent="0.2">
      <c r="A258" s="66" t="s">
        <v>136</v>
      </c>
      <c r="B258" s="161">
        <v>992</v>
      </c>
      <c r="C258" s="129" t="s">
        <v>328</v>
      </c>
      <c r="D258" s="129" t="s">
        <v>137</v>
      </c>
      <c r="E258" s="129"/>
      <c r="F258" s="62">
        <f>'6'!E258</f>
        <v>0</v>
      </c>
      <c r="G258" s="62">
        <f>'6'!F258</f>
        <v>0</v>
      </c>
    </row>
    <row r="259" spans="1:7" hidden="1" x14ac:dyDescent="0.2">
      <c r="A259" s="66" t="s">
        <v>50</v>
      </c>
      <c r="B259" s="161">
        <v>992</v>
      </c>
      <c r="C259" s="129" t="s">
        <v>328</v>
      </c>
      <c r="D259" s="129" t="s">
        <v>137</v>
      </c>
      <c r="E259" s="129" t="s">
        <v>303</v>
      </c>
      <c r="F259" s="62">
        <f>'6'!E259</f>
        <v>0</v>
      </c>
      <c r="G259" s="62">
        <f>'6'!F259</f>
        <v>0</v>
      </c>
    </row>
    <row r="260" spans="1:7" ht="63.75" x14ac:dyDescent="0.2">
      <c r="A260" s="150" t="s">
        <v>164</v>
      </c>
      <c r="B260" s="231">
        <v>992</v>
      </c>
      <c r="C260" s="128" t="s">
        <v>275</v>
      </c>
      <c r="D260" s="128"/>
      <c r="E260" s="128"/>
      <c r="F260" s="49">
        <f>'6'!E260</f>
        <v>86.1</v>
      </c>
      <c r="G260" s="49">
        <f>'6'!F260</f>
        <v>86.1</v>
      </c>
    </row>
    <row r="261" spans="1:7" ht="63.75" x14ac:dyDescent="0.2">
      <c r="A261" s="150" t="s">
        <v>165</v>
      </c>
      <c r="B261" s="231">
        <v>992</v>
      </c>
      <c r="C261" s="134" t="s">
        <v>276</v>
      </c>
      <c r="D261" s="128"/>
      <c r="E261" s="128"/>
      <c r="F261" s="49">
        <f>'6'!E261</f>
        <v>86.1</v>
      </c>
      <c r="G261" s="49">
        <f>'6'!F261</f>
        <v>86.1</v>
      </c>
    </row>
    <row r="262" spans="1:7" ht="38.25" x14ac:dyDescent="0.2">
      <c r="A262" s="150" t="s">
        <v>214</v>
      </c>
      <c r="B262" s="231">
        <v>992</v>
      </c>
      <c r="C262" s="128" t="s">
        <v>277</v>
      </c>
      <c r="D262" s="129"/>
      <c r="E262" s="129"/>
      <c r="F262" s="49">
        <f>'6'!E262</f>
        <v>86.1</v>
      </c>
      <c r="G262" s="49">
        <f>'6'!F262</f>
        <v>86.1</v>
      </c>
    </row>
    <row r="263" spans="1:7" x14ac:dyDescent="0.2">
      <c r="A263" s="66" t="s">
        <v>134</v>
      </c>
      <c r="B263" s="161">
        <v>992</v>
      </c>
      <c r="C263" s="129" t="s">
        <v>277</v>
      </c>
      <c r="D263" s="129" t="s">
        <v>179</v>
      </c>
      <c r="E263" s="129"/>
      <c r="F263" s="62">
        <f>'6'!E263</f>
        <v>86.1</v>
      </c>
      <c r="G263" s="62">
        <f>'6'!F263</f>
        <v>86.1</v>
      </c>
    </row>
    <row r="264" spans="1:7" ht="38.25" x14ac:dyDescent="0.2">
      <c r="A264" s="156" t="s">
        <v>118</v>
      </c>
      <c r="B264" s="221">
        <v>992</v>
      </c>
      <c r="C264" s="129" t="s">
        <v>277</v>
      </c>
      <c r="D264" s="129" t="s">
        <v>179</v>
      </c>
      <c r="E264" s="129" t="s">
        <v>293</v>
      </c>
      <c r="F264" s="62">
        <f>'6'!E264</f>
        <v>86.1</v>
      </c>
      <c r="G264" s="62">
        <f>'6'!F264</f>
        <v>86.1</v>
      </c>
    </row>
    <row r="265" spans="1:7" ht="38.25" x14ac:dyDescent="0.2">
      <c r="A265" s="152" t="s">
        <v>340</v>
      </c>
      <c r="B265" s="222">
        <v>992</v>
      </c>
      <c r="C265" s="137" t="s">
        <v>341</v>
      </c>
      <c r="D265" s="137"/>
      <c r="E265" s="137"/>
      <c r="F265" s="73">
        <f>'6'!E265</f>
        <v>567.69999999999993</v>
      </c>
      <c r="G265" s="73">
        <f>'6'!F265</f>
        <v>560.29999999999995</v>
      </c>
    </row>
    <row r="266" spans="1:7" ht="25.5" x14ac:dyDescent="0.2">
      <c r="A266" s="150" t="s">
        <v>135</v>
      </c>
      <c r="B266" s="231">
        <v>992</v>
      </c>
      <c r="C266" s="128" t="s">
        <v>342</v>
      </c>
      <c r="D266" s="128"/>
      <c r="E266" s="128"/>
      <c r="F266" s="49">
        <f>'6'!E266</f>
        <v>567.69999999999993</v>
      </c>
      <c r="G266" s="49">
        <f>'6'!F266</f>
        <v>560.29999999999995</v>
      </c>
    </row>
    <row r="267" spans="1:7" ht="25.5" x14ac:dyDescent="0.2">
      <c r="A267" s="150" t="s">
        <v>135</v>
      </c>
      <c r="B267" s="231">
        <v>992</v>
      </c>
      <c r="C267" s="128" t="s">
        <v>343</v>
      </c>
      <c r="D267" s="128"/>
      <c r="E267" s="128"/>
      <c r="F267" s="49">
        <f>'6'!E267</f>
        <v>567.69999999999993</v>
      </c>
      <c r="G267" s="49">
        <f>'6'!F267</f>
        <v>560.29999999999995</v>
      </c>
    </row>
    <row r="268" spans="1:7" ht="51" x14ac:dyDescent="0.2">
      <c r="A268" s="66" t="s">
        <v>145</v>
      </c>
      <c r="B268" s="161">
        <v>992</v>
      </c>
      <c r="C268" s="129" t="s">
        <v>343</v>
      </c>
      <c r="D268" s="129" t="s">
        <v>130</v>
      </c>
      <c r="E268" s="129"/>
      <c r="F268" s="62">
        <f>'6'!E268</f>
        <v>502.9</v>
      </c>
      <c r="G268" s="62">
        <f>'6'!F268</f>
        <v>522.9</v>
      </c>
    </row>
    <row r="269" spans="1:7" x14ac:dyDescent="0.2">
      <c r="A269" s="66" t="s">
        <v>111</v>
      </c>
      <c r="B269" s="161">
        <v>992</v>
      </c>
      <c r="C269" s="129" t="s">
        <v>343</v>
      </c>
      <c r="D269" s="129" t="s">
        <v>130</v>
      </c>
      <c r="E269" s="129" t="s">
        <v>297</v>
      </c>
      <c r="F269" s="62">
        <f>'6'!E269</f>
        <v>502.9</v>
      </c>
      <c r="G269" s="62">
        <f>'6'!F269</f>
        <v>522.9</v>
      </c>
    </row>
    <row r="270" spans="1:7" ht="25.5" x14ac:dyDescent="0.2">
      <c r="A270" s="66" t="s">
        <v>338</v>
      </c>
      <c r="B270" s="161">
        <v>992</v>
      </c>
      <c r="C270" s="129" t="s">
        <v>343</v>
      </c>
      <c r="D270" s="129" t="s">
        <v>131</v>
      </c>
      <c r="E270" s="129"/>
      <c r="F270" s="62">
        <f>'6'!E270</f>
        <v>64.8</v>
      </c>
      <c r="G270" s="62">
        <f>'6'!F270</f>
        <v>37.4</v>
      </c>
    </row>
    <row r="271" spans="1:7" x14ac:dyDescent="0.2">
      <c r="A271" s="66" t="s">
        <v>111</v>
      </c>
      <c r="B271" s="161">
        <v>992</v>
      </c>
      <c r="C271" s="129" t="s">
        <v>343</v>
      </c>
      <c r="D271" s="129" t="s">
        <v>131</v>
      </c>
      <c r="E271" s="129" t="s">
        <v>297</v>
      </c>
      <c r="F271" s="62">
        <f>'6'!E271</f>
        <v>64.8</v>
      </c>
      <c r="G271" s="62">
        <f>'6'!F271</f>
        <v>37.4</v>
      </c>
    </row>
    <row r="272" spans="1:7" ht="76.5" x14ac:dyDescent="0.2">
      <c r="A272" s="150" t="s">
        <v>407</v>
      </c>
      <c r="B272" s="231">
        <v>992</v>
      </c>
      <c r="C272" s="128" t="s">
        <v>408</v>
      </c>
      <c r="D272" s="129"/>
      <c r="E272" s="129"/>
      <c r="F272" s="49">
        <f>'6'!E272</f>
        <v>0.7</v>
      </c>
      <c r="G272" s="49">
        <f>'6'!F272</f>
        <v>0.7</v>
      </c>
    </row>
    <row r="273" spans="1:8" ht="76.5" x14ac:dyDescent="0.2">
      <c r="A273" s="66" t="s">
        <v>407</v>
      </c>
      <c r="B273" s="161">
        <v>992</v>
      </c>
      <c r="C273" s="129" t="s">
        <v>409</v>
      </c>
      <c r="D273" s="129"/>
      <c r="E273" s="129"/>
      <c r="F273" s="62">
        <f>'6'!E273</f>
        <v>0.7</v>
      </c>
      <c r="G273" s="62">
        <f>'6'!F273</f>
        <v>0.7</v>
      </c>
    </row>
    <row r="274" spans="1:8" ht="76.5" x14ac:dyDescent="0.2">
      <c r="A274" s="66" t="s">
        <v>174</v>
      </c>
      <c r="B274" s="161">
        <v>992</v>
      </c>
      <c r="C274" s="129" t="s">
        <v>410</v>
      </c>
      <c r="D274" s="129"/>
      <c r="E274" s="129"/>
      <c r="F274" s="62">
        <f>'6'!E274</f>
        <v>0.7</v>
      </c>
      <c r="G274" s="62">
        <f>'6'!F274</f>
        <v>0.7</v>
      </c>
    </row>
    <row r="275" spans="1:8" ht="25.5" x14ac:dyDescent="0.2">
      <c r="A275" s="66" t="s">
        <v>339</v>
      </c>
      <c r="B275" s="161">
        <v>992</v>
      </c>
      <c r="C275" s="129" t="s">
        <v>410</v>
      </c>
      <c r="D275" s="129" t="s">
        <v>131</v>
      </c>
      <c r="E275" s="129"/>
      <c r="F275" s="62">
        <f>'6'!E275</f>
        <v>0.7</v>
      </c>
      <c r="G275" s="62">
        <f>'6'!F275</f>
        <v>0.7</v>
      </c>
    </row>
    <row r="276" spans="1:8" x14ac:dyDescent="0.2">
      <c r="A276" s="66" t="s">
        <v>177</v>
      </c>
      <c r="B276" s="161">
        <v>992</v>
      </c>
      <c r="C276" s="129" t="s">
        <v>410</v>
      </c>
      <c r="D276" s="129" t="s">
        <v>131</v>
      </c>
      <c r="E276" s="129" t="s">
        <v>296</v>
      </c>
      <c r="F276" s="62">
        <f>'6'!E276</f>
        <v>0.7</v>
      </c>
      <c r="G276" s="62">
        <f>'6'!F276</f>
        <v>0.7</v>
      </c>
    </row>
    <row r="277" spans="1:8" x14ac:dyDescent="0.2">
      <c r="A277" s="150" t="s">
        <v>89</v>
      </c>
      <c r="B277" s="231"/>
      <c r="C277" s="128"/>
      <c r="D277" s="128"/>
      <c r="E277" s="128"/>
      <c r="F277" s="49">
        <f>'6'!E277</f>
        <v>24351.5</v>
      </c>
      <c r="G277" s="49">
        <f>'6'!F277</f>
        <v>33147</v>
      </c>
      <c r="H277" s="5" t="s">
        <v>468</v>
      </c>
    </row>
  </sheetData>
  <autoFilter ref="A9:F9"/>
  <mergeCells count="11">
    <mergeCell ref="A1:G1"/>
    <mergeCell ref="A2:G2"/>
    <mergeCell ref="A3:G3"/>
    <mergeCell ref="A4:G4"/>
    <mergeCell ref="A5:G5"/>
    <mergeCell ref="A9:A10"/>
    <mergeCell ref="C9:C10"/>
    <mergeCell ref="D9:D10"/>
    <mergeCell ref="E9:E10"/>
    <mergeCell ref="A7:G7"/>
    <mergeCell ref="F8:G8"/>
  </mergeCells>
  <printOptions horizontalCentered="1"/>
  <pageMargins left="1.1811023622047245" right="0" top="0.78740157480314965" bottom="0.19685039370078741" header="0" footer="0"/>
  <pageSetup paperSize="9" scale="66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A14" sqref="A14:XFD15"/>
    </sheetView>
  </sheetViews>
  <sheetFormatPr defaultColWidth="9.140625" defaultRowHeight="12.75" x14ac:dyDescent="0.2"/>
  <cols>
    <col min="1" max="1" width="44" style="6" customWidth="1"/>
    <col min="2" max="4" width="19.85546875" style="6" customWidth="1"/>
    <col min="5" max="16384" width="9.140625" style="6"/>
  </cols>
  <sheetData>
    <row r="1" spans="1:4" s="215" customFormat="1" ht="15" x14ac:dyDescent="0.25">
      <c r="A1" s="255" t="s">
        <v>508</v>
      </c>
      <c r="B1" s="255"/>
      <c r="C1" s="255"/>
      <c r="D1" s="255"/>
    </row>
    <row r="2" spans="1:4" s="215" customFormat="1" ht="15" x14ac:dyDescent="0.25">
      <c r="A2" s="255" t="str">
        <f>'1'!A2:C2</f>
        <v>к  решению Думы Прибрежнинского сельского поселения</v>
      </c>
      <c r="B2" s="255"/>
      <c r="C2" s="255"/>
      <c r="D2" s="255"/>
    </row>
    <row r="3" spans="1:4" s="215" customFormat="1" ht="15" x14ac:dyDescent="0.25">
      <c r="A3" s="255" t="str">
        <f>'1'!A3:C3</f>
        <v xml:space="preserve"> «О бюджете Прибрежнинского сельского поселения</v>
      </c>
      <c r="B3" s="255"/>
      <c r="C3" s="255"/>
      <c r="D3" s="255"/>
    </row>
    <row r="4" spans="1:4" s="215" customFormat="1" ht="15" x14ac:dyDescent="0.25">
      <c r="A4" s="255" t="str">
        <f>'1'!A4:C4</f>
        <v>на 2023 год и на плановый период 2024 и 2025 годов»</v>
      </c>
      <c r="B4" s="255"/>
      <c r="C4" s="255"/>
      <c r="D4" s="255"/>
    </row>
    <row r="5" spans="1:4" s="215" customFormat="1" ht="15" x14ac:dyDescent="0.25">
      <c r="A5" s="255" t="str">
        <f>'1'!A5:C5</f>
        <v xml:space="preserve"> №  от  .12.2022г.</v>
      </c>
      <c r="B5" s="255"/>
      <c r="C5" s="255"/>
      <c r="D5" s="255"/>
    </row>
    <row r="6" spans="1:4" s="215" customFormat="1" ht="15" customHeight="1" x14ac:dyDescent="0.25">
      <c r="A6" s="180"/>
      <c r="B6" s="180"/>
      <c r="C6" s="104"/>
      <c r="D6" s="104"/>
    </row>
    <row r="7" spans="1:4" ht="36" customHeight="1" x14ac:dyDescent="0.2">
      <c r="A7" s="275" t="s">
        <v>530</v>
      </c>
      <c r="B7" s="275"/>
      <c r="C7" s="275"/>
      <c r="D7" s="275"/>
    </row>
    <row r="8" spans="1:4" ht="14.25" x14ac:dyDescent="0.2">
      <c r="A8" s="180"/>
      <c r="B8" s="180"/>
      <c r="C8" s="104"/>
      <c r="D8" s="104"/>
    </row>
    <row r="9" spans="1:4" ht="14.25" x14ac:dyDescent="0.2">
      <c r="A9" s="104"/>
      <c r="B9" s="104"/>
      <c r="C9" s="104"/>
      <c r="D9" s="188" t="s">
        <v>92</v>
      </c>
    </row>
    <row r="10" spans="1:4" s="205" customFormat="1" ht="15.75" x14ac:dyDescent="0.25">
      <c r="A10" s="214" t="s">
        <v>481</v>
      </c>
      <c r="B10" s="106" t="s">
        <v>480</v>
      </c>
      <c r="C10" s="106" t="s">
        <v>493</v>
      </c>
      <c r="D10" s="106" t="s">
        <v>531</v>
      </c>
    </row>
    <row r="11" spans="1:4" s="205" customFormat="1" ht="15.75" x14ac:dyDescent="0.25">
      <c r="A11" s="117" t="s">
        <v>479</v>
      </c>
      <c r="B11" s="213">
        <f>B13+B19</f>
        <v>206</v>
      </c>
      <c r="C11" s="213">
        <f>C13+C19</f>
        <v>217</v>
      </c>
      <c r="D11" s="213">
        <f>D13+D19</f>
        <v>227.00000000000003</v>
      </c>
    </row>
    <row r="12" spans="1:4" s="205" customFormat="1" ht="15.75" x14ac:dyDescent="0.25">
      <c r="A12" s="117" t="s">
        <v>478</v>
      </c>
      <c r="B12" s="213"/>
      <c r="C12" s="213"/>
      <c r="D12" s="213"/>
    </row>
    <row r="13" spans="1:4" s="205" customFormat="1" ht="45" x14ac:dyDescent="0.25">
      <c r="A13" s="212" t="s">
        <v>477</v>
      </c>
      <c r="B13" s="206">
        <f>SUM(B16:B17)</f>
        <v>206</v>
      </c>
      <c r="C13" s="206">
        <f>SUM(C16:C17)</f>
        <v>217</v>
      </c>
      <c r="D13" s="206">
        <f>SUM(D16:D17)</f>
        <v>227.00000000000003</v>
      </c>
    </row>
    <row r="14" spans="1:4" s="205" customFormat="1" ht="57" hidden="1" x14ac:dyDescent="0.25">
      <c r="A14" s="210"/>
      <c r="B14" s="211" t="s">
        <v>476</v>
      </c>
      <c r="C14" s="211" t="s">
        <v>511</v>
      </c>
      <c r="D14" s="211" t="s">
        <v>558</v>
      </c>
    </row>
    <row r="15" spans="1:4" s="205" customFormat="1" ht="15.75" hidden="1" x14ac:dyDescent="0.25">
      <c r="A15" s="210"/>
      <c r="B15" s="209">
        <f>B11</f>
        <v>206</v>
      </c>
      <c r="C15" s="209">
        <f>B15+C16+C17</f>
        <v>423</v>
      </c>
      <c r="D15" s="209">
        <f>C15+D16+D17</f>
        <v>650</v>
      </c>
    </row>
    <row r="16" spans="1:4" s="205" customFormat="1" ht="15.75" x14ac:dyDescent="0.25">
      <c r="A16" s="208" t="s">
        <v>475</v>
      </c>
      <c r="B16" s="184">
        <v>236.9</v>
      </c>
      <c r="C16" s="184">
        <v>249.6</v>
      </c>
      <c r="D16" s="184">
        <v>261.10000000000002</v>
      </c>
    </row>
    <row r="17" spans="1:5" s="205" customFormat="1" ht="15.75" x14ac:dyDescent="0.25">
      <c r="A17" s="208" t="s">
        <v>474</v>
      </c>
      <c r="B17" s="184">
        <v>-30.9</v>
      </c>
      <c r="C17" s="184">
        <v>-32.6</v>
      </c>
      <c r="D17" s="184">
        <v>-34.1</v>
      </c>
    </row>
    <row r="18" spans="1:5" s="205" customFormat="1" ht="57.75" x14ac:dyDescent="0.25">
      <c r="A18" s="207" t="s">
        <v>473</v>
      </c>
      <c r="B18" s="206" t="s">
        <v>472</v>
      </c>
      <c r="C18" s="206" t="s">
        <v>472</v>
      </c>
      <c r="D18" s="206" t="s">
        <v>472</v>
      </c>
      <c r="E18" s="205" t="s">
        <v>468</v>
      </c>
    </row>
  </sheetData>
  <mergeCells count="6">
    <mergeCell ref="A3:D3"/>
    <mergeCell ref="A4:D4"/>
    <mergeCell ref="A5:D5"/>
    <mergeCell ref="A7:D7"/>
    <mergeCell ref="A1:D1"/>
    <mergeCell ref="A2:D2"/>
  </mergeCells>
  <pageMargins left="1.1811023622047245" right="0.19685039370078741" top="0.78740157480314965" bottom="0" header="0.11811023622047245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'1'!Заголовки_для_печати</vt:lpstr>
      <vt:lpstr>'2'!Заголовки_для_печати</vt:lpstr>
      <vt:lpstr>'1'!Область_печати</vt:lpstr>
      <vt:lpstr>'11'!Область_печати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2021-04-27T03:37:45Z</cp:lastPrinted>
  <dcterms:created xsi:type="dcterms:W3CDTF">2006-03-07T06:24:30Z</dcterms:created>
  <dcterms:modified xsi:type="dcterms:W3CDTF">2022-11-12T02:46:43Z</dcterms:modified>
</cp:coreProperties>
</file>